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camil\OneDrive\Área de Trabalho\TCC\"/>
    </mc:Choice>
  </mc:AlternateContent>
  <xr:revisionPtr revIDLastSave="0" documentId="8_{12803962-CFDD-40EF-984D-D4C6DA9C5B74}" xr6:coauthVersionLast="47" xr6:coauthVersionMax="47" xr10:uidLastSave="{00000000-0000-0000-0000-000000000000}"/>
  <bookViews>
    <workbookView xWindow="-108" yWindow="-108" windowWidth="23256" windowHeight="12456" activeTab="1" xr2:uid="{B83D89DA-0F38-41CF-A318-89B42A49EE77}"/>
  </bookViews>
  <sheets>
    <sheet name="Quantitativas" sheetId="1" r:id="rId1"/>
    <sheet name="Versão TCC" sheetId="6" r:id="rId2"/>
    <sheet name="Todas" sheetId="2" r:id="rId3"/>
    <sheet name="Acidez" sheetId="7" r:id="rId4"/>
    <sheet name="Cinzas" sheetId="3" r:id="rId5"/>
    <sheet name="Lund" sheetId="4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1" i="3" l="1"/>
  <c r="H75" i="3"/>
  <c r="H69" i="3"/>
  <c r="H63" i="3"/>
  <c r="H57" i="3"/>
  <c r="H51" i="3"/>
  <c r="H45" i="3"/>
  <c r="H39" i="3"/>
  <c r="H33" i="3"/>
  <c r="H27" i="3"/>
  <c r="H21" i="3"/>
  <c r="H15" i="3"/>
  <c r="H9" i="3"/>
  <c r="F9" i="3"/>
  <c r="F15" i="3"/>
  <c r="F21" i="3"/>
  <c r="F27" i="3"/>
  <c r="F33" i="3"/>
  <c r="F39" i="3"/>
  <c r="F45" i="3"/>
  <c r="F51" i="3"/>
  <c r="F57" i="3"/>
  <c r="F63" i="3"/>
  <c r="F69" i="3"/>
  <c r="F75" i="3"/>
  <c r="F81" i="3"/>
  <c r="D81" i="3"/>
  <c r="D75" i="3"/>
  <c r="D69" i="3"/>
  <c r="D63" i="3"/>
  <c r="D57" i="3"/>
  <c r="D51" i="3"/>
  <c r="D45" i="3"/>
  <c r="D39" i="3"/>
  <c r="D33" i="3"/>
  <c r="D27" i="3"/>
  <c r="D21" i="3"/>
  <c r="D15" i="3"/>
  <c r="D9" i="3"/>
  <c r="D79" i="3"/>
  <c r="F79" i="3"/>
  <c r="H79" i="3"/>
  <c r="H73" i="3"/>
  <c r="F73" i="3"/>
  <c r="D73" i="3"/>
  <c r="F67" i="3"/>
  <c r="H67" i="3"/>
  <c r="H61" i="3"/>
  <c r="F61" i="3"/>
  <c r="D61" i="3"/>
  <c r="D55" i="3"/>
  <c r="F55" i="3"/>
  <c r="H55" i="3"/>
  <c r="H49" i="3"/>
  <c r="F49" i="3"/>
  <c r="D49" i="3"/>
  <c r="H43" i="3"/>
  <c r="F43" i="3"/>
  <c r="D43" i="3"/>
  <c r="D37" i="3"/>
  <c r="F37" i="3"/>
  <c r="H37" i="3"/>
  <c r="H31" i="3"/>
  <c r="F31" i="3"/>
  <c r="D31" i="3"/>
  <c r="D25" i="3"/>
  <c r="F25" i="3"/>
  <c r="H25" i="3"/>
  <c r="H19" i="3"/>
  <c r="F19" i="3"/>
  <c r="D19" i="3"/>
  <c r="D13" i="3"/>
  <c r="F13" i="3"/>
  <c r="H13" i="3"/>
  <c r="H7" i="3"/>
  <c r="F7" i="3"/>
  <c r="D7" i="3"/>
  <c r="D67" i="3"/>
  <c r="R6" i="1"/>
  <c r="R9" i="1"/>
  <c r="R12" i="1"/>
  <c r="R15" i="1"/>
  <c r="R18" i="1"/>
  <c r="R21" i="1"/>
  <c r="R24" i="1"/>
  <c r="R27" i="1"/>
  <c r="R30" i="1"/>
  <c r="R33" i="1"/>
  <c r="R36" i="1"/>
  <c r="R39" i="1"/>
  <c r="Q6" i="1"/>
  <c r="Q9" i="1"/>
  <c r="Q12" i="1"/>
  <c r="Q15" i="1"/>
  <c r="Q18" i="1"/>
  <c r="Q21" i="1"/>
  <c r="Q24" i="1"/>
  <c r="Q27" i="1"/>
  <c r="Q30" i="1"/>
  <c r="Q33" i="1"/>
  <c r="Q36" i="1"/>
  <c r="Q39" i="1"/>
  <c r="O6" i="1"/>
  <c r="O9" i="1"/>
  <c r="O12" i="1"/>
  <c r="O15" i="1"/>
  <c r="O18" i="1"/>
  <c r="O21" i="1"/>
  <c r="O24" i="1"/>
  <c r="O27" i="1"/>
  <c r="O30" i="1"/>
  <c r="O33" i="1"/>
  <c r="O36" i="1"/>
  <c r="O39" i="1"/>
  <c r="N6" i="1"/>
  <c r="N9" i="1"/>
  <c r="N12" i="1"/>
  <c r="N15" i="1"/>
  <c r="N18" i="1"/>
  <c r="N21" i="1"/>
  <c r="N24" i="1"/>
  <c r="N27" i="1"/>
  <c r="N30" i="1"/>
  <c r="N33" i="1"/>
  <c r="N36" i="1"/>
  <c r="N39" i="1"/>
  <c r="R3" i="1"/>
  <c r="O3" i="1"/>
  <c r="Q3" i="1"/>
  <c r="N3" i="1"/>
  <c r="F3" i="1"/>
  <c r="L6" i="1"/>
  <c r="L9" i="1"/>
  <c r="L12" i="1"/>
  <c r="L15" i="1"/>
  <c r="L18" i="1"/>
  <c r="L21" i="1"/>
  <c r="L24" i="1"/>
  <c r="L27" i="1"/>
  <c r="L30" i="1"/>
  <c r="L33" i="1"/>
  <c r="L36" i="1"/>
  <c r="L39" i="1"/>
  <c r="L3" i="1"/>
  <c r="K6" i="1"/>
  <c r="K9" i="1"/>
  <c r="K12" i="1"/>
  <c r="K15" i="1"/>
  <c r="K18" i="1"/>
  <c r="K21" i="1"/>
  <c r="K24" i="1"/>
  <c r="K27" i="1"/>
  <c r="K30" i="1"/>
  <c r="K33" i="1"/>
  <c r="K36" i="1"/>
  <c r="K39" i="1"/>
  <c r="K3" i="1"/>
  <c r="I6" i="1"/>
  <c r="I9" i="1"/>
  <c r="I12" i="1"/>
  <c r="I15" i="1"/>
  <c r="I18" i="1"/>
  <c r="I21" i="1"/>
  <c r="I24" i="1"/>
  <c r="I27" i="1"/>
  <c r="I30" i="1"/>
  <c r="I33" i="1"/>
  <c r="I36" i="1"/>
  <c r="I39" i="1"/>
  <c r="I3" i="1"/>
  <c r="H6" i="1"/>
  <c r="H9" i="1"/>
  <c r="H12" i="1"/>
  <c r="H15" i="1"/>
  <c r="H18" i="1"/>
  <c r="H21" i="1"/>
  <c r="H24" i="1"/>
  <c r="H27" i="1"/>
  <c r="H30" i="1"/>
  <c r="H33" i="1"/>
  <c r="H36" i="1"/>
  <c r="H39" i="1"/>
  <c r="H3" i="1"/>
  <c r="F6" i="1"/>
  <c r="F9" i="1"/>
  <c r="F12" i="1"/>
  <c r="F15" i="1"/>
  <c r="F18" i="1"/>
  <c r="F21" i="1"/>
  <c r="F24" i="1"/>
  <c r="F27" i="1"/>
  <c r="F30" i="1"/>
  <c r="F33" i="1"/>
  <c r="F36" i="1"/>
  <c r="F39" i="1"/>
  <c r="D9" i="1"/>
  <c r="E9" i="1" s="1"/>
  <c r="D12" i="1"/>
  <c r="E12" i="1" s="1"/>
  <c r="D15" i="1"/>
  <c r="E15" i="1" s="1"/>
  <c r="D18" i="1"/>
  <c r="E18" i="1" s="1"/>
  <c r="D21" i="1"/>
  <c r="E21" i="1" s="1"/>
  <c r="D24" i="1"/>
  <c r="E24" i="1" s="1"/>
  <c r="D27" i="1"/>
  <c r="E27" i="1" s="1"/>
  <c r="D30" i="1"/>
  <c r="E30" i="1" s="1"/>
  <c r="D33" i="1"/>
  <c r="E33" i="1" s="1"/>
  <c r="D36" i="1"/>
  <c r="E36" i="1" s="1"/>
  <c r="D39" i="1"/>
  <c r="E39" i="1" s="1"/>
  <c r="D6" i="1"/>
  <c r="E6" i="1" s="1"/>
  <c r="D3" i="1"/>
  <c r="E3" i="1" s="1"/>
  <c r="D4" i="7"/>
  <c r="D5" i="7"/>
  <c r="D6" i="7"/>
  <c r="D7" i="7"/>
  <c r="D8" i="7"/>
  <c r="D9" i="7"/>
  <c r="D10" i="7"/>
  <c r="D11" i="7"/>
  <c r="D12" i="7"/>
  <c r="D13" i="7"/>
  <c r="D14" i="7"/>
  <c r="D15" i="7"/>
  <c r="D16" i="7"/>
  <c r="D17" i="7"/>
  <c r="D18" i="7"/>
  <c r="D19" i="7"/>
  <c r="D20" i="7"/>
  <c r="D21" i="7"/>
  <c r="D22" i="7"/>
  <c r="D23" i="7"/>
  <c r="D24" i="7"/>
  <c r="D25" i="7"/>
  <c r="D26" i="7"/>
  <c r="D27" i="7"/>
  <c r="D28" i="7"/>
  <c r="D29" i="7"/>
  <c r="D30" i="7"/>
  <c r="D31" i="7"/>
  <c r="D32" i="7"/>
  <c r="D33" i="7"/>
  <c r="D34" i="7"/>
  <c r="D35" i="7"/>
  <c r="D36" i="7"/>
  <c r="D37" i="7"/>
  <c r="D38" i="7"/>
  <c r="D39" i="7"/>
  <c r="D40" i="7"/>
  <c r="D41" i="7"/>
  <c r="D3" i="7"/>
  <c r="E3" i="4"/>
  <c r="E4" i="4"/>
  <c r="E5" i="4"/>
  <c r="E6" i="4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E2" i="4"/>
  <c r="H74" i="3"/>
  <c r="D80" i="3"/>
  <c r="F80" i="3"/>
  <c r="H80" i="3"/>
  <c r="F74" i="3"/>
  <c r="D74" i="3"/>
  <c r="D68" i="3"/>
  <c r="F68" i="3"/>
  <c r="H68" i="3"/>
  <c r="H62" i="3"/>
  <c r="F62" i="3"/>
  <c r="D62" i="3"/>
  <c r="D56" i="3"/>
  <c r="F56" i="3"/>
  <c r="H56" i="3"/>
  <c r="H50" i="3"/>
  <c r="F50" i="3"/>
  <c r="D50" i="3"/>
  <c r="D44" i="3"/>
  <c r="F44" i="3"/>
  <c r="H44" i="3"/>
  <c r="H38" i="3"/>
  <c r="F38" i="3"/>
  <c r="D38" i="3"/>
  <c r="H32" i="3"/>
  <c r="F32" i="3"/>
  <c r="D32" i="3"/>
  <c r="H26" i="3"/>
  <c r="D26" i="3"/>
  <c r="F26" i="3"/>
  <c r="H20" i="3"/>
  <c r="H14" i="3"/>
  <c r="F14" i="3"/>
  <c r="D14" i="3"/>
  <c r="H8" i="3"/>
  <c r="F8" i="3"/>
  <c r="D8" i="3"/>
  <c r="F20" i="3"/>
  <c r="D20" i="3"/>
</calcChain>
</file>

<file path=xl/sharedStrings.xml><?xml version="1.0" encoding="utf-8"?>
<sst xmlns="http://schemas.openxmlformats.org/spreadsheetml/2006/main" count="529" uniqueCount="174">
  <si>
    <t>RESULTADOS</t>
  </si>
  <si>
    <t>Acidez</t>
  </si>
  <si>
    <t>Fiehe</t>
  </si>
  <si>
    <t>Lugol</t>
  </si>
  <si>
    <t>AMOSTRA /
REPETIÇÕES</t>
  </si>
  <si>
    <t>1.1</t>
  </si>
  <si>
    <t>2.2</t>
  </si>
  <si>
    <t>3.3</t>
  </si>
  <si>
    <t>1.2</t>
  </si>
  <si>
    <t>1.3</t>
  </si>
  <si>
    <t>2.1</t>
  </si>
  <si>
    <t>2.3</t>
  </si>
  <si>
    <t>3.1</t>
  </si>
  <si>
    <t>3.2</t>
  </si>
  <si>
    <t>4.1</t>
  </si>
  <si>
    <t>4.2</t>
  </si>
  <si>
    <t>4.3</t>
  </si>
  <si>
    <t>5.1</t>
  </si>
  <si>
    <t>5.2</t>
  </si>
  <si>
    <t>5.3</t>
  </si>
  <si>
    <t>6.1</t>
  </si>
  <si>
    <t>6.2</t>
  </si>
  <si>
    <t>6.3</t>
  </si>
  <si>
    <t>7.1</t>
  </si>
  <si>
    <t>7.2</t>
  </si>
  <si>
    <t>7.3</t>
  </si>
  <si>
    <t>8.1</t>
  </si>
  <si>
    <t>8.2</t>
  </si>
  <si>
    <t>8.3</t>
  </si>
  <si>
    <t>9.1</t>
  </si>
  <si>
    <t>9.2</t>
  </si>
  <si>
    <t>9.3</t>
  </si>
  <si>
    <t>10.1</t>
  </si>
  <si>
    <t>10.2</t>
  </si>
  <si>
    <t>10.3</t>
  </si>
  <si>
    <t>11.1</t>
  </si>
  <si>
    <t>11.2</t>
  </si>
  <si>
    <t>11.3</t>
  </si>
  <si>
    <t>12.1</t>
  </si>
  <si>
    <t>12.2</t>
  </si>
  <si>
    <t>12.3</t>
  </si>
  <si>
    <t>13.1</t>
  </si>
  <si>
    <t>13.2</t>
  </si>
  <si>
    <t>13.3</t>
  </si>
  <si>
    <t>AMOSTRA</t>
  </si>
  <si>
    <t>REPETIÇÕES</t>
  </si>
  <si>
    <t>M1</t>
  </si>
  <si>
    <t>M2</t>
  </si>
  <si>
    <t>M3</t>
  </si>
  <si>
    <t>M1 = massa do cadinho vazio</t>
  </si>
  <si>
    <t>M3 = M1 + g de cinzas (após incinerar)</t>
  </si>
  <si>
    <t>M</t>
  </si>
  <si>
    <t>CINZAS</t>
  </si>
  <si>
    <t>TRIPLICATAS (g)</t>
  </si>
  <si>
    <t>B</t>
  </si>
  <si>
    <t>C</t>
  </si>
  <si>
    <t>Cadinho             A</t>
  </si>
  <si>
    <t>Cadinho             B</t>
  </si>
  <si>
    <t>Cadinho             C</t>
  </si>
  <si>
    <t>K</t>
  </si>
  <si>
    <t>T</t>
  </si>
  <si>
    <t>J</t>
  </si>
  <si>
    <t>LAB4</t>
  </si>
  <si>
    <t>M-34</t>
  </si>
  <si>
    <t>V</t>
  </si>
  <si>
    <t>TP57</t>
  </si>
  <si>
    <t>L4</t>
  </si>
  <si>
    <t>7P37</t>
  </si>
  <si>
    <t>C8D16</t>
  </si>
  <si>
    <t>Z</t>
  </si>
  <si>
    <t>PUC1009</t>
  </si>
  <si>
    <t>LAB4-9</t>
  </si>
  <si>
    <t>M2 = g de mel antes de incinerar</t>
  </si>
  <si>
    <t>G (M-40)</t>
  </si>
  <si>
    <t>I</t>
  </si>
  <si>
    <t>R</t>
  </si>
  <si>
    <t>1M</t>
  </si>
  <si>
    <t>4 (06M-34)</t>
  </si>
  <si>
    <t>FÓRMULA: (M3 - M1) / M2  x 100</t>
  </si>
  <si>
    <t>Cinzas (%)</t>
  </si>
  <si>
    <t>Umidade (%)</t>
  </si>
  <si>
    <t>g de cinzas</t>
  </si>
  <si>
    <t>% de cinzas</t>
  </si>
  <si>
    <t>ERRO</t>
  </si>
  <si>
    <t>LUND (cm1)</t>
  </si>
  <si>
    <t>LUND (cm2)</t>
  </si>
  <si>
    <t>Lund (mL)</t>
  </si>
  <si>
    <t>-</t>
  </si>
  <si>
    <t>+</t>
  </si>
  <si>
    <t>Amostra</t>
  </si>
  <si>
    <t>Acidez (mEq/kg)</t>
  </si>
  <si>
    <t xml:space="preserve">- </t>
  </si>
  <si>
    <t>pH</t>
  </si>
  <si>
    <t>n</t>
  </si>
  <si>
    <t>v</t>
  </si>
  <si>
    <t>N = 0,1                    f = 1,0151</t>
  </si>
  <si>
    <t>resultado em mEq/kg</t>
  </si>
  <si>
    <t>média cinzas</t>
  </si>
  <si>
    <t>±</t>
  </si>
  <si>
    <t>erro padrão
cinzas</t>
  </si>
  <si>
    <t>média
umidade</t>
  </si>
  <si>
    <t>erro padrão
umidade</t>
  </si>
  <si>
    <t>média acidez</t>
  </si>
  <si>
    <t>erro padrão
acidez</t>
  </si>
  <si>
    <t>média Lund
(mL)</t>
  </si>
  <si>
    <t>erro padrão
Lund</t>
  </si>
  <si>
    <t>média pH</t>
  </si>
  <si>
    <t>erro padrão
pH</t>
  </si>
  <si>
    <t>truncar</t>
  </si>
  <si>
    <r>
      <t>0,57a</t>
    </r>
    <r>
      <rPr>
        <sz val="11"/>
        <color theme="1"/>
        <rFont val="Aptos Narrow"/>
        <family val="2"/>
      </rPr>
      <t>±0,08</t>
    </r>
  </si>
  <si>
    <t>0,54a±0,03</t>
  </si>
  <si>
    <t>0,49ab±0,16</t>
  </si>
  <si>
    <t>0,33bc±0,01</t>
  </si>
  <si>
    <t>0,33bc±0,08</t>
  </si>
  <si>
    <t>0,19cd±0,00</t>
  </si>
  <si>
    <t>0,11de±0,00</t>
  </si>
  <si>
    <t>0,10de±0,01</t>
  </si>
  <si>
    <t>0,05de±0,04</t>
  </si>
  <si>
    <t>0,05de±0,00</t>
  </si>
  <si>
    <t>0,05de±0,02</t>
  </si>
  <si>
    <t>0,01e±0,00</t>
  </si>
  <si>
    <t>21,63a±0,06</t>
  </si>
  <si>
    <t>21,3ab±0,26</t>
  </si>
  <si>
    <t>20,83bc±0,06</t>
  </si>
  <si>
    <t>20,76cd±0,15</t>
  </si>
  <si>
    <t>20,56cde±0,06</t>
  </si>
  <si>
    <t>20,3def±0,20</t>
  </si>
  <si>
    <t>20,23efg±0,06</t>
  </si>
  <si>
    <t>19,96fg±0,06</t>
  </si>
  <si>
    <t>19,83fg±0,45</t>
  </si>
  <si>
    <t>19,76g±0,12</t>
  </si>
  <si>
    <t>16,96h±0,12</t>
  </si>
  <si>
    <t>2,76a±0,06</t>
  </si>
  <si>
    <t>2,65ab±0,22</t>
  </si>
  <si>
    <t>2,35bc±0,12</t>
  </si>
  <si>
    <t>2,22c±0,08</t>
  </si>
  <si>
    <t>2,13c±0,23</t>
  </si>
  <si>
    <t>2,06c±0,25</t>
  </si>
  <si>
    <t>1,57d±0,04</t>
  </si>
  <si>
    <t>1,26d±0,16</t>
  </si>
  <si>
    <t>0,00e±0,00</t>
  </si>
  <si>
    <t>4,20a±0,00</t>
  </si>
  <si>
    <t>4,18a±0,02</t>
  </si>
  <si>
    <t>4,09b±0,01</t>
  </si>
  <si>
    <t>3,94c±0,02</t>
  </si>
  <si>
    <t>3,91cd±0,01</t>
  </si>
  <si>
    <t>3,88d±0,01</t>
  </si>
  <si>
    <t>3,68e±0,01</t>
  </si>
  <si>
    <t>3,71e±0,00</t>
  </si>
  <si>
    <t>3,62f±0,01</t>
  </si>
  <si>
    <t>3,39g±0,01</t>
  </si>
  <si>
    <t>3,04h±0,01</t>
  </si>
  <si>
    <t>2,91i±0,03</t>
  </si>
  <si>
    <t>2,52j±0,02</t>
  </si>
  <si>
    <t>53,36a±0,34</t>
  </si>
  <si>
    <t>43,88b±1,78</t>
  </si>
  <si>
    <t>41,82b±3,02</t>
  </si>
  <si>
    <t>41,28b±2,15</t>
  </si>
  <si>
    <t>41,18b±0,80</t>
  </si>
  <si>
    <t>34,19c±1,28</t>
  </si>
  <si>
    <t>33,22cd±0,86</t>
  </si>
  <si>
    <t>29,83de±0,82</t>
  </si>
  <si>
    <t>28,42e±1,23</t>
  </si>
  <si>
    <t>27,01e±0,07</t>
  </si>
  <si>
    <t>21,39f±1,53</t>
  </si>
  <si>
    <t>16,06g±0,69</t>
  </si>
  <si>
    <t>15,59g±0,44</t>
  </si>
  <si>
    <t>Fiehe
mede HMF</t>
  </si>
  <si>
    <t>Lugol
detecta amido</t>
  </si>
  <si>
    <t>Valor Final</t>
  </si>
  <si>
    <t>cm1 = tamanho total, com o líquido</t>
  </si>
  <si>
    <t>cm2 = tamanho do depósito apenas</t>
  </si>
  <si>
    <t>V depósito (mL)</t>
  </si>
  <si>
    <t>Regra de 3 para converter o volume em cm para mL.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</si>
</sst>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00"/>
    <numFmt numFmtId="165" formatCode="0.0000"/>
    <numFmt numFmtId="166" formatCode="0.000"/>
    <numFmt numFmtId="167" formatCode="#,##0.00000"/>
    <numFmt numFmtId="168" formatCode="0.0"/>
  </numFmts>
  <fonts count="6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1"/>
      <color theme="1"/>
      <name val="Calibri"/>
      <family val="2"/>
    </font>
    <font>
      <sz val="11"/>
      <color theme="1"/>
      <name val="Aptos Narrow"/>
      <family val="2"/>
    </font>
    <font>
      <sz val="8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3" tint="0.74999237037263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56">
    <xf numFmtId="0" fontId="0" fillId="0" borderId="0" xfId="0"/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4" borderId="13" xfId="0" applyFill="1" applyBorder="1"/>
    <xf numFmtId="0" fontId="0" fillId="4" borderId="14" xfId="0" applyFill="1" applyBorder="1"/>
    <xf numFmtId="0" fontId="0" fillId="4" borderId="15" xfId="0" applyFill="1" applyBorder="1"/>
    <xf numFmtId="0" fontId="0" fillId="4" borderId="16" xfId="0" applyFill="1" applyBorder="1"/>
    <xf numFmtId="0" fontId="0" fillId="4" borderId="17" xfId="0" applyFill="1" applyBorder="1"/>
    <xf numFmtId="0" fontId="0" fillId="4" borderId="18" xfId="0" applyFill="1" applyBorder="1"/>
    <xf numFmtId="0" fontId="0" fillId="0" borderId="20" xfId="0" applyBorder="1" applyAlignment="1">
      <alignment horizontal="center" vertical="center"/>
    </xf>
    <xf numFmtId="0" fontId="0" fillId="4" borderId="0" xfId="0" applyFill="1"/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2" fontId="0" fillId="0" borderId="5" xfId="0" applyNumberFormat="1" applyBorder="1" applyAlignment="1">
      <alignment horizontal="center"/>
    </xf>
    <xf numFmtId="164" fontId="0" fillId="0" borderId="4" xfId="0" applyNumberForma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6" fontId="0" fillId="0" borderId="0" xfId="0" applyNumberFormat="1"/>
    <xf numFmtId="167" fontId="0" fillId="0" borderId="4" xfId="0" applyNumberFormat="1" applyBorder="1" applyAlignment="1">
      <alignment horizontal="center" vertical="center"/>
    </xf>
    <xf numFmtId="2" fontId="0" fillId="0" borderId="8" xfId="0" applyNumberFormat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2" fontId="0" fillId="0" borderId="0" xfId="0" applyNumberFormat="1"/>
    <xf numFmtId="0" fontId="0" fillId="0" borderId="0" xfId="0" applyAlignment="1">
      <alignment horizontal="center"/>
    </xf>
    <xf numFmtId="2" fontId="0" fillId="0" borderId="6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1" fontId="0" fillId="0" borderId="5" xfId="0" applyNumberFormat="1" applyBorder="1" applyAlignment="1">
      <alignment horizontal="center"/>
    </xf>
    <xf numFmtId="1" fontId="0" fillId="0" borderId="6" xfId="0" applyNumberFormat="1" applyBorder="1" applyAlignment="1">
      <alignment horizontal="center"/>
    </xf>
    <xf numFmtId="1" fontId="0" fillId="0" borderId="7" xfId="0" applyNumberFormat="1" applyBorder="1" applyAlignment="1">
      <alignment horizontal="center"/>
    </xf>
    <xf numFmtId="2" fontId="0" fillId="0" borderId="19" xfId="0" applyNumberFormat="1" applyBorder="1" applyAlignment="1">
      <alignment horizontal="center"/>
    </xf>
    <xf numFmtId="0" fontId="0" fillId="0" borderId="8" xfId="0" quotePrefix="1" applyBorder="1" applyAlignment="1">
      <alignment horizontal="center" vertical="center"/>
    </xf>
    <xf numFmtId="0" fontId="0" fillId="0" borderId="4" xfId="0" quotePrefix="1" applyBorder="1" applyAlignment="1">
      <alignment horizontal="center" vertical="center"/>
    </xf>
    <xf numFmtId="0" fontId="0" fillId="0" borderId="9" xfId="0" quotePrefix="1" applyBorder="1" applyAlignment="1">
      <alignment horizontal="center" vertical="center"/>
    </xf>
    <xf numFmtId="2" fontId="0" fillId="0" borderId="0" xfId="0" applyNumberFormat="1" applyAlignment="1">
      <alignment horizontal="center"/>
    </xf>
    <xf numFmtId="2" fontId="0" fillId="0" borderId="10" xfId="0" applyNumberFormat="1" applyBorder="1" applyAlignment="1">
      <alignment horizont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0" borderId="6" xfId="0" quotePrefix="1" applyBorder="1" applyAlignment="1">
      <alignment horizontal="center" vertical="center"/>
    </xf>
    <xf numFmtId="0" fontId="0" fillId="0" borderId="7" xfId="0" quotePrefix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2" fontId="0" fillId="0" borderId="23" xfId="0" applyNumberFormat="1" applyBorder="1" applyAlignment="1">
      <alignment horizontal="center"/>
    </xf>
    <xf numFmtId="2" fontId="0" fillId="0" borderId="6" xfId="0" applyNumberFormat="1" applyBorder="1" applyAlignment="1">
      <alignment horizontal="center" vertical="center"/>
    </xf>
    <xf numFmtId="2" fontId="0" fillId="0" borderId="7" xfId="0" applyNumberFormat="1" applyBorder="1" applyAlignment="1">
      <alignment horizontal="center" vertical="center"/>
    </xf>
    <xf numFmtId="2" fontId="0" fillId="0" borderId="5" xfId="0" applyNumberForma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2" fontId="0" fillId="0" borderId="19" xfId="0" applyNumberFormat="1" applyBorder="1" applyAlignment="1">
      <alignment horizontal="center" vertical="center"/>
    </xf>
    <xf numFmtId="1" fontId="0" fillId="0" borderId="19" xfId="0" applyNumberFormat="1" applyBorder="1" applyAlignment="1">
      <alignment horizontal="center"/>
    </xf>
    <xf numFmtId="0" fontId="2" fillId="0" borderId="23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168" fontId="0" fillId="0" borderId="0" xfId="0" applyNumberFormat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68" fontId="0" fillId="0" borderId="10" xfId="0" applyNumberFormat="1" applyBorder="1" applyAlignment="1">
      <alignment horizontal="center" vertical="center"/>
    </xf>
    <xf numFmtId="166" fontId="0" fillId="0" borderId="21" xfId="0" applyNumberFormat="1" applyBorder="1" applyAlignment="1">
      <alignment horizontal="center" vertical="center"/>
    </xf>
    <xf numFmtId="166" fontId="0" fillId="0" borderId="20" xfId="0" applyNumberFormat="1" applyBorder="1" applyAlignment="1">
      <alignment horizontal="center" vertical="center"/>
    </xf>
    <xf numFmtId="166" fontId="0" fillId="0" borderId="22" xfId="0" applyNumberFormat="1" applyBorder="1" applyAlignment="1">
      <alignment horizontal="center" vertical="center"/>
    </xf>
    <xf numFmtId="0" fontId="1" fillId="3" borderId="0" xfId="0" applyFont="1" applyFill="1" applyAlignment="1">
      <alignment horizontal="center"/>
    </xf>
    <xf numFmtId="0" fontId="3" fillId="0" borderId="0" xfId="0" applyFont="1"/>
    <xf numFmtId="0" fontId="0" fillId="2" borderId="21" xfId="0" applyFill="1" applyBorder="1" applyAlignment="1">
      <alignment horizontal="center" vertical="center" wrapText="1"/>
    </xf>
    <xf numFmtId="0" fontId="0" fillId="2" borderId="19" xfId="0" applyFill="1" applyBorder="1" applyAlignment="1">
      <alignment horizontal="center" vertical="center" wrapText="1"/>
    </xf>
    <xf numFmtId="2" fontId="0" fillId="0" borderId="5" xfId="0" applyNumberFormat="1" applyBorder="1" applyAlignment="1">
      <alignment vertical="center"/>
    </xf>
    <xf numFmtId="2" fontId="0" fillId="0" borderId="6" xfId="0" applyNumberFormat="1" applyBorder="1" applyAlignment="1">
      <alignment vertical="center"/>
    </xf>
    <xf numFmtId="2" fontId="0" fillId="0" borderId="7" xfId="0" applyNumberFormat="1" applyBorder="1" applyAlignment="1">
      <alignment vertical="center"/>
    </xf>
    <xf numFmtId="164" fontId="0" fillId="0" borderId="9" xfId="0" applyNumberFormat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4" fontId="0" fillId="0" borderId="4" xfId="0" applyNumberFormat="1" applyBorder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1" fillId="0" borderId="23" xfId="0" applyFont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2" fontId="0" fillId="0" borderId="5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66" fontId="0" fillId="0" borderId="5" xfId="0" applyNumberFormat="1" applyBorder="1" applyAlignment="1">
      <alignment horizontal="center" vertical="center"/>
    </xf>
    <xf numFmtId="166" fontId="0" fillId="0" borderId="6" xfId="0" applyNumberFormat="1" applyBorder="1" applyAlignment="1">
      <alignment horizontal="center" vertical="center"/>
    </xf>
    <xf numFmtId="166" fontId="0" fillId="0" borderId="7" xfId="0" applyNumberFormat="1" applyBorder="1" applyAlignment="1">
      <alignment horizontal="center" vertical="center"/>
    </xf>
    <xf numFmtId="2" fontId="0" fillId="0" borderId="6" xfId="0" applyNumberFormat="1" applyBorder="1" applyAlignment="1">
      <alignment horizontal="center" vertical="center"/>
    </xf>
    <xf numFmtId="2" fontId="0" fillId="0" borderId="7" xfId="0" applyNumberFormat="1" applyBorder="1" applyAlignment="1">
      <alignment horizontal="center" vertical="center"/>
    </xf>
    <xf numFmtId="0" fontId="1" fillId="3" borderId="20" xfId="0" applyFont="1" applyFill="1" applyBorder="1" applyAlignment="1">
      <alignment horizontal="center"/>
    </xf>
    <xf numFmtId="0" fontId="1" fillId="3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3" borderId="19" xfId="0" applyFont="1" applyFill="1" applyBorder="1" applyAlignment="1">
      <alignment horizontal="center"/>
    </xf>
    <xf numFmtId="0" fontId="0" fillId="0" borderId="0" xfId="0" applyAlignment="1">
      <alignment horizontal="center" wrapText="1"/>
    </xf>
    <xf numFmtId="0" fontId="0" fillId="0" borderId="2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4" borderId="11" xfId="0" applyFill="1" applyBorder="1" applyAlignment="1">
      <alignment horizontal="left"/>
    </xf>
    <xf numFmtId="0" fontId="0" fillId="4" borderId="12" xfId="0" applyFill="1" applyBorder="1" applyAlignment="1">
      <alignment horizontal="left"/>
    </xf>
    <xf numFmtId="0" fontId="0" fillId="4" borderId="19" xfId="0" applyFill="1" applyBorder="1" applyAlignment="1">
      <alignment horizontal="center"/>
    </xf>
    <xf numFmtId="0" fontId="1" fillId="3" borderId="19" xfId="0" applyFont="1" applyFill="1" applyBorder="1" applyAlignment="1">
      <alignment horizontal="center" vertical="center" wrapText="1"/>
    </xf>
    <xf numFmtId="0" fontId="0" fillId="0" borderId="21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0" borderId="21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horizontal="left" vertical="center" wrapText="1"/>
    </xf>
    <xf numFmtId="0" fontId="0" fillId="0" borderId="20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2" fontId="0" fillId="0" borderId="23" xfId="0" applyNumberFormat="1" applyFill="1" applyBorder="1" applyAlignment="1">
      <alignment horizontal="center" vertical="center"/>
    </xf>
    <xf numFmtId="2" fontId="0" fillId="0" borderId="0" xfId="0" applyNumberFormat="1" applyFill="1" applyAlignment="1">
      <alignment horizontal="center" vertical="center"/>
    </xf>
    <xf numFmtId="0" fontId="0" fillId="0" borderId="0" xfId="0" quotePrefix="1" applyFill="1" applyAlignment="1">
      <alignment horizontal="center"/>
    </xf>
    <xf numFmtId="0" fontId="0" fillId="0" borderId="0" xfId="0" quotePrefix="1" applyFill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2" fontId="0" fillId="0" borderId="10" xfId="0" applyNumberFormat="1" applyFill="1" applyBorder="1" applyAlignment="1">
      <alignment horizontal="center" vertical="center"/>
    </xf>
    <xf numFmtId="0" fontId="0" fillId="0" borderId="10" xfId="0" quotePrefix="1" applyFill="1" applyBorder="1" applyAlignment="1">
      <alignment horizontal="center"/>
    </xf>
    <xf numFmtId="0" fontId="0" fillId="0" borderId="10" xfId="0" quotePrefix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left" vertical="center" wrapText="1"/>
    </xf>
    <xf numFmtId="0" fontId="0" fillId="0" borderId="0" xfId="0" applyFill="1" applyBorder="1" applyAlignment="1">
      <alignment horizontal="center" vertical="center"/>
    </xf>
    <xf numFmtId="164" fontId="0" fillId="0" borderId="21" xfId="0" applyNumberFormat="1" applyBorder="1" applyAlignment="1">
      <alignment horizontal="center" vertical="center"/>
    </xf>
    <xf numFmtId="164" fontId="0" fillId="0" borderId="0" xfId="0" applyNumberFormat="1" applyBorder="1" applyAlignment="1">
      <alignment horizontal="center" vertical="center"/>
    </xf>
    <xf numFmtId="164" fontId="0" fillId="0" borderId="10" xfId="0" applyNumberFormat="1" applyBorder="1" applyAlignment="1">
      <alignment horizontal="center" vertical="center"/>
    </xf>
    <xf numFmtId="167" fontId="0" fillId="0" borderId="0" xfId="0" applyNumberFormat="1" applyBorder="1" applyAlignment="1">
      <alignment horizontal="center" vertical="center"/>
    </xf>
    <xf numFmtId="4" fontId="0" fillId="0" borderId="0" xfId="0" applyNumberFormat="1" applyBorder="1" applyAlignment="1">
      <alignment horizontal="center" vertical="center"/>
    </xf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0" xfId="0" applyBorder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7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1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243840</xdr:colOff>
      <xdr:row>3</xdr:row>
      <xdr:rowOff>53340</xdr:rowOff>
    </xdr:from>
    <xdr:to>
      <xdr:col>11</xdr:col>
      <xdr:colOff>372132</xdr:colOff>
      <xdr:row>9</xdr:row>
      <xdr:rowOff>15240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A26B9CDE-873A-7359-2A38-DB2B750AC4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05600" y="617220"/>
          <a:ext cx="3176292" cy="11506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12215E-39A1-4860-B8D5-AF2D2E389439}">
  <sheetPr>
    <pageSetUpPr fitToPage="1"/>
  </sheetPr>
  <dimension ref="A1:T41"/>
  <sheetViews>
    <sheetView topLeftCell="G1" zoomScale="65" zoomScaleNormal="80" workbookViewId="0">
      <selection activeCell="V3" sqref="V3"/>
    </sheetView>
  </sheetViews>
  <sheetFormatPr defaultColWidth="6.77734375" defaultRowHeight="14.4" x14ac:dyDescent="0.3"/>
  <cols>
    <col min="1" max="1" width="9.88671875" customWidth="1"/>
    <col min="2" max="2" width="15" customWidth="1"/>
    <col min="3" max="3" width="13.21875" customWidth="1"/>
    <col min="4" max="5" width="11.77734375" customWidth="1"/>
    <col min="6" max="6" width="12.88671875" customWidth="1"/>
    <col min="7" max="9" width="13.6640625" customWidth="1"/>
    <col min="10" max="10" width="12.77734375" customWidth="1"/>
    <col min="11" max="12" width="14" customWidth="1"/>
    <col min="13" max="15" width="19" customWidth="1"/>
    <col min="16" max="18" width="16.77734375" customWidth="1"/>
    <col min="19" max="30" width="6.77734375" customWidth="1"/>
  </cols>
  <sheetData>
    <row r="1" spans="1:20" x14ac:dyDescent="0.3">
      <c r="C1" s="99" t="s">
        <v>0</v>
      </c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76"/>
      <c r="R1" s="76"/>
    </row>
    <row r="2" spans="1:20" ht="29.4" customHeight="1" x14ac:dyDescent="0.3">
      <c r="A2" s="7" t="s">
        <v>44</v>
      </c>
      <c r="B2" s="6" t="s">
        <v>45</v>
      </c>
      <c r="C2" s="50" t="s">
        <v>79</v>
      </c>
      <c r="D2" s="59" t="s">
        <v>97</v>
      </c>
      <c r="E2" s="59" t="s">
        <v>108</v>
      </c>
      <c r="F2" s="78" t="s">
        <v>99</v>
      </c>
      <c r="G2" s="59" t="s">
        <v>80</v>
      </c>
      <c r="H2" s="78" t="s">
        <v>100</v>
      </c>
      <c r="I2" s="78" t="s">
        <v>101</v>
      </c>
      <c r="J2" s="50" t="s">
        <v>1</v>
      </c>
      <c r="K2" s="50" t="s">
        <v>102</v>
      </c>
      <c r="L2" s="79" t="s">
        <v>103</v>
      </c>
      <c r="M2" s="50" t="s">
        <v>86</v>
      </c>
      <c r="N2" s="79" t="s">
        <v>104</v>
      </c>
      <c r="O2" s="79" t="s">
        <v>105</v>
      </c>
      <c r="P2" s="58" t="s">
        <v>92</v>
      </c>
      <c r="Q2" s="50" t="s">
        <v>106</v>
      </c>
      <c r="R2" s="79" t="s">
        <v>107</v>
      </c>
      <c r="S2" s="77" t="s">
        <v>98</v>
      </c>
    </row>
    <row r="3" spans="1:20" ht="14.4" customHeight="1" x14ac:dyDescent="0.3">
      <c r="A3" s="10">
        <v>1</v>
      </c>
      <c r="B3" s="1" t="s">
        <v>5</v>
      </c>
      <c r="C3" s="54">
        <v>0.62</v>
      </c>
      <c r="D3" s="94">
        <f>AVERAGE(C3:C5)</f>
        <v>0.57666666666666666</v>
      </c>
      <c r="E3" s="80">
        <f>TRUNC(D3,2)</f>
        <v>0.56999999999999995</v>
      </c>
      <c r="F3" s="91">
        <f>STDEV(C3:C5)</f>
        <v>7.505553499465166E-2</v>
      </c>
      <c r="G3" s="40">
        <v>20.099999999999994</v>
      </c>
      <c r="H3" s="94">
        <f>AVERAGE(G3:G5)</f>
        <v>20.299999999999997</v>
      </c>
      <c r="I3" s="91">
        <f>STDEV(G3:G5)</f>
        <v>0.20000000000000284</v>
      </c>
      <c r="J3" s="40">
        <v>41.192463768115942</v>
      </c>
      <c r="K3" s="94">
        <f>AVERAGE(J3:J5)</f>
        <v>41.183529488778483</v>
      </c>
      <c r="L3" s="91">
        <f>STDEV(J3:J5)</f>
        <v>0.80356603402311966</v>
      </c>
      <c r="M3" s="40">
        <v>2.2200000000000002</v>
      </c>
      <c r="N3" s="94">
        <f>AVERAGE(M3:M5)</f>
        <v>2.3533333333333335</v>
      </c>
      <c r="O3" s="91">
        <f>STDEV(M3:M5)</f>
        <v>0.11718930554164615</v>
      </c>
      <c r="P3" s="58">
        <v>4.08</v>
      </c>
      <c r="Q3" s="94">
        <f>AVERAGE(P3:P5)</f>
        <v>4.0933333333333328</v>
      </c>
      <c r="R3" s="91">
        <f>STDEV(P3:P5)</f>
        <v>1.154700538379227E-2</v>
      </c>
      <c r="T3" s="33"/>
    </row>
    <row r="4" spans="1:20" ht="14.4" customHeight="1" x14ac:dyDescent="0.3">
      <c r="A4" s="11">
        <v>1</v>
      </c>
      <c r="B4" s="8" t="s">
        <v>8</v>
      </c>
      <c r="C4" s="44">
        <v>0.49</v>
      </c>
      <c r="D4" s="95"/>
      <c r="E4" s="81"/>
      <c r="F4" s="92"/>
      <c r="G4" s="40">
        <v>20.299999999999997</v>
      </c>
      <c r="H4" s="95"/>
      <c r="I4" s="92"/>
      <c r="J4" s="40">
        <v>40.375533566162197</v>
      </c>
      <c r="K4" s="95"/>
      <c r="L4" s="92"/>
      <c r="M4" s="40">
        <v>2.4</v>
      </c>
      <c r="N4" s="95"/>
      <c r="O4" s="92"/>
      <c r="P4" s="60">
        <v>4.0999999999999996</v>
      </c>
      <c r="Q4" s="95"/>
      <c r="R4" s="92"/>
      <c r="T4" s="33"/>
    </row>
    <row r="5" spans="1:20" ht="14.4" customHeight="1" x14ac:dyDescent="0.3">
      <c r="A5" s="12">
        <v>1</v>
      </c>
      <c r="B5" s="9" t="s">
        <v>9</v>
      </c>
      <c r="C5" s="45">
        <v>0.62</v>
      </c>
      <c r="D5" s="96"/>
      <c r="E5" s="82"/>
      <c r="F5" s="93"/>
      <c r="G5" s="40">
        <v>20.5</v>
      </c>
      <c r="H5" s="96"/>
      <c r="I5" s="93"/>
      <c r="J5" s="40">
        <v>41.982591132057316</v>
      </c>
      <c r="K5" s="96"/>
      <c r="L5" s="93"/>
      <c r="M5" s="40">
        <v>2.44</v>
      </c>
      <c r="N5" s="96"/>
      <c r="O5" s="93"/>
      <c r="P5" s="60">
        <v>4.0999999999999996</v>
      </c>
      <c r="Q5" s="96"/>
      <c r="R5" s="93"/>
      <c r="T5" s="33"/>
    </row>
    <row r="6" spans="1:20" ht="14.4" customHeight="1" x14ac:dyDescent="0.3">
      <c r="A6" s="10">
        <v>2</v>
      </c>
      <c r="B6" s="1" t="s">
        <v>10</v>
      </c>
      <c r="C6" s="30">
        <v>0.11</v>
      </c>
      <c r="D6" s="94">
        <f>AVERAGE(C6:C8)</f>
        <v>0.11</v>
      </c>
      <c r="E6" s="80">
        <f>TRUNC(D6,2)</f>
        <v>0.11</v>
      </c>
      <c r="F6" s="91">
        <f>STDEV(C6:C8)</f>
        <v>0</v>
      </c>
      <c r="G6" s="40">
        <v>21.200000000000003</v>
      </c>
      <c r="H6" s="94">
        <f>AVERAGE(G6:G8)</f>
        <v>21.299999999999997</v>
      </c>
      <c r="I6" s="91">
        <f>STDEV(G6:G8)</f>
        <v>0.26457513110645747</v>
      </c>
      <c r="J6" s="40">
        <v>27.414695474017506</v>
      </c>
      <c r="K6" s="94">
        <f>AVERAGE(J6:J8)</f>
        <v>28.426695249653445</v>
      </c>
      <c r="L6" s="91">
        <f>STDEV(J6:J8)</f>
        <v>1.229180763613857</v>
      </c>
      <c r="M6" s="61">
        <v>0</v>
      </c>
      <c r="N6" s="94">
        <f>AVERAGE(M6:M8)</f>
        <v>0</v>
      </c>
      <c r="O6" s="91">
        <f>STDEV(M6:M8)</f>
        <v>0</v>
      </c>
      <c r="P6" s="60">
        <v>4.21</v>
      </c>
      <c r="Q6" s="94">
        <f>AVERAGE(P6:P8)</f>
        <v>4.1833333333333327</v>
      </c>
      <c r="R6" s="91">
        <f>STDEV(P6:P8)</f>
        <v>2.3094010767585053E-2</v>
      </c>
      <c r="T6" s="33"/>
    </row>
    <row r="7" spans="1:20" ht="14.4" customHeight="1" x14ac:dyDescent="0.3">
      <c r="A7" s="11">
        <v>2</v>
      </c>
      <c r="B7" s="2" t="s">
        <v>6</v>
      </c>
      <c r="C7" s="31">
        <v>0.11</v>
      </c>
      <c r="D7" s="95"/>
      <c r="E7" s="81"/>
      <c r="F7" s="92"/>
      <c r="G7" s="40">
        <v>21.599999999999994</v>
      </c>
      <c r="H7" s="95"/>
      <c r="I7" s="92"/>
      <c r="J7" s="40">
        <v>29.794540651599643</v>
      </c>
      <c r="K7" s="95"/>
      <c r="L7" s="92"/>
      <c r="M7" s="61">
        <v>0</v>
      </c>
      <c r="N7" s="95"/>
      <c r="O7" s="92"/>
      <c r="P7" s="60">
        <v>4.17</v>
      </c>
      <c r="Q7" s="95"/>
      <c r="R7" s="92"/>
      <c r="T7" s="33"/>
    </row>
    <row r="8" spans="1:20" ht="14.4" customHeight="1" x14ac:dyDescent="0.3">
      <c r="A8" s="12">
        <v>2</v>
      </c>
      <c r="B8" s="3" t="s">
        <v>11</v>
      </c>
      <c r="C8" s="32">
        <v>0.11</v>
      </c>
      <c r="D8" s="96"/>
      <c r="E8" s="82"/>
      <c r="F8" s="93"/>
      <c r="G8" s="40">
        <v>21.099999999999994</v>
      </c>
      <c r="H8" s="96"/>
      <c r="I8" s="93"/>
      <c r="J8" s="40">
        <v>28.070849623343182</v>
      </c>
      <c r="K8" s="96"/>
      <c r="L8" s="93"/>
      <c r="M8" s="61">
        <v>0</v>
      </c>
      <c r="N8" s="96"/>
      <c r="O8" s="93"/>
      <c r="P8" s="60">
        <v>4.17</v>
      </c>
      <c r="Q8" s="96"/>
      <c r="R8" s="93"/>
      <c r="T8" s="33"/>
    </row>
    <row r="9" spans="1:20" ht="14.4" customHeight="1" x14ac:dyDescent="0.3">
      <c r="A9" s="10">
        <v>3</v>
      </c>
      <c r="B9" s="1" t="s">
        <v>12</v>
      </c>
      <c r="C9" s="30">
        <v>0.03</v>
      </c>
      <c r="D9" s="94">
        <f>AVERAGE(C9:C11)</f>
        <v>5.000000000000001E-2</v>
      </c>
      <c r="E9" s="80">
        <f>TRUNC(D9,2)</f>
        <v>0.05</v>
      </c>
      <c r="F9" s="91">
        <f>STDEV(C9:C11)</f>
        <v>1.9999999999999993E-2</v>
      </c>
      <c r="G9" s="40">
        <v>20</v>
      </c>
      <c r="H9" s="94">
        <f>AVERAGE(G9:G11)</f>
        <v>19.966666666666669</v>
      </c>
      <c r="I9" s="91">
        <f>STDEV(G9:G11)</f>
        <v>5.7735026918959292E-2</v>
      </c>
      <c r="J9" s="40">
        <v>28.889008832188416</v>
      </c>
      <c r="K9" s="94">
        <f>AVERAGE(J9:J11)</f>
        <v>29.835534499172677</v>
      </c>
      <c r="L9" s="91">
        <f>STDEV(J9:J11)</f>
        <v>0.81987249889550828</v>
      </c>
      <c r="M9" s="61">
        <v>0</v>
      </c>
      <c r="N9" s="94">
        <f>AVERAGE(M9:M11)</f>
        <v>0</v>
      </c>
      <c r="O9" s="91">
        <f>STDEV(M9:M11)</f>
        <v>0</v>
      </c>
      <c r="P9" s="60">
        <v>2.95</v>
      </c>
      <c r="Q9" s="94">
        <f>AVERAGE(P9:P11)</f>
        <v>2.9133333333333336</v>
      </c>
      <c r="R9" s="91">
        <f>STDEV(P9:P11)</f>
        <v>3.2145502536643257E-2</v>
      </c>
      <c r="T9" s="33"/>
    </row>
    <row r="10" spans="1:20" ht="14.4" customHeight="1" x14ac:dyDescent="0.3">
      <c r="A10" s="11">
        <v>3</v>
      </c>
      <c r="B10" s="2" t="s">
        <v>13</v>
      </c>
      <c r="C10" s="31">
        <v>0.05</v>
      </c>
      <c r="D10" s="95"/>
      <c r="E10" s="81"/>
      <c r="F10" s="92"/>
      <c r="G10" s="40">
        <v>20</v>
      </c>
      <c r="H10" s="95"/>
      <c r="I10" s="92"/>
      <c r="J10" s="40">
        <v>30.324853040377754</v>
      </c>
      <c r="K10" s="95"/>
      <c r="L10" s="92"/>
      <c r="M10" s="61">
        <v>0</v>
      </c>
      <c r="N10" s="95"/>
      <c r="O10" s="92"/>
      <c r="P10" s="60">
        <v>2.9</v>
      </c>
      <c r="Q10" s="95"/>
      <c r="R10" s="92"/>
      <c r="T10" s="33"/>
    </row>
    <row r="11" spans="1:20" ht="14.4" customHeight="1" x14ac:dyDescent="0.3">
      <c r="A11" s="12">
        <v>3</v>
      </c>
      <c r="B11" s="3" t="s">
        <v>7</v>
      </c>
      <c r="C11" s="32">
        <v>7.0000000000000007E-2</v>
      </c>
      <c r="D11" s="96"/>
      <c r="E11" s="82"/>
      <c r="F11" s="93"/>
      <c r="G11" s="40">
        <v>19.900000000000006</v>
      </c>
      <c r="H11" s="96"/>
      <c r="I11" s="93"/>
      <c r="J11" s="40">
        <v>30.292741624951866</v>
      </c>
      <c r="K11" s="96"/>
      <c r="L11" s="93"/>
      <c r="M11" s="61">
        <v>0</v>
      </c>
      <c r="N11" s="96"/>
      <c r="O11" s="93"/>
      <c r="P11" s="60">
        <v>2.89</v>
      </c>
      <c r="Q11" s="96"/>
      <c r="R11" s="93"/>
      <c r="T11" s="33"/>
    </row>
    <row r="12" spans="1:20" ht="14.4" customHeight="1" x14ac:dyDescent="0.3">
      <c r="A12" s="10">
        <v>4</v>
      </c>
      <c r="B12" s="1" t="s">
        <v>14</v>
      </c>
      <c r="C12" s="30">
        <v>0.05</v>
      </c>
      <c r="D12" s="94">
        <f>AVERAGE(C12:C14)</f>
        <v>0.05</v>
      </c>
      <c r="E12" s="80">
        <f>TRUNC(D12,2)</f>
        <v>0.05</v>
      </c>
      <c r="F12" s="91">
        <f>STDEV(C12:C14)</f>
        <v>0</v>
      </c>
      <c r="G12" s="40">
        <v>20.799999999999997</v>
      </c>
      <c r="H12" s="94">
        <f>AVERAGE(G12:G14)</f>
        <v>20.833333333333332</v>
      </c>
      <c r="I12" s="91">
        <f>STDEV(G12:G14)</f>
        <v>5.7735026918967501E-2</v>
      </c>
      <c r="J12" s="40">
        <v>23.120716973658144</v>
      </c>
      <c r="K12" s="94">
        <f>AVERAGE(J12:J14)</f>
        <v>21.39536273678107</v>
      </c>
      <c r="L12" s="91">
        <f>STDEV(J12:J14)</f>
        <v>1.531009933839707</v>
      </c>
      <c r="M12" s="40">
        <v>1.53</v>
      </c>
      <c r="N12" s="94">
        <f>AVERAGE(M12:M14)</f>
        <v>1.5766666666666669</v>
      </c>
      <c r="O12" s="91">
        <f>STDEV(M12:M14)</f>
        <v>4.0414518843273836E-2</v>
      </c>
      <c r="P12" s="60">
        <v>3.4</v>
      </c>
      <c r="Q12" s="94">
        <f>AVERAGE(P12:P14)</f>
        <v>3.3966666666666665</v>
      </c>
      <c r="R12" s="91">
        <f>STDEV(P12:P14)</f>
        <v>5.7735026918961348E-3</v>
      </c>
      <c r="T12" s="33"/>
    </row>
    <row r="13" spans="1:20" ht="14.4" customHeight="1" x14ac:dyDescent="0.3">
      <c r="A13" s="11">
        <v>4</v>
      </c>
      <c r="B13" s="2" t="s">
        <v>15</v>
      </c>
      <c r="C13" s="31">
        <v>0.05</v>
      </c>
      <c r="D13" s="95"/>
      <c r="E13" s="81"/>
      <c r="F13" s="92"/>
      <c r="G13" s="40">
        <v>20.799999999999997</v>
      </c>
      <c r="H13" s="95"/>
      <c r="I13" s="92"/>
      <c r="J13" s="40">
        <v>20.866386061080657</v>
      </c>
      <c r="K13" s="95"/>
      <c r="L13" s="92"/>
      <c r="M13" s="40">
        <v>1.6</v>
      </c>
      <c r="N13" s="95"/>
      <c r="O13" s="92"/>
      <c r="P13" s="60">
        <v>3.4</v>
      </c>
      <c r="Q13" s="95"/>
      <c r="R13" s="92"/>
      <c r="T13" s="33"/>
    </row>
    <row r="14" spans="1:20" ht="14.4" customHeight="1" x14ac:dyDescent="0.3">
      <c r="A14" s="12">
        <v>4</v>
      </c>
      <c r="B14" s="3" t="s">
        <v>16</v>
      </c>
      <c r="C14" s="32" t="s">
        <v>83</v>
      </c>
      <c r="D14" s="96"/>
      <c r="E14" s="82"/>
      <c r="F14" s="93"/>
      <c r="G14" s="40">
        <v>20.900000000000006</v>
      </c>
      <c r="H14" s="96"/>
      <c r="I14" s="93"/>
      <c r="J14" s="40">
        <v>20.198985175604417</v>
      </c>
      <c r="K14" s="96"/>
      <c r="L14" s="93"/>
      <c r="M14" s="40">
        <v>1.6</v>
      </c>
      <c r="N14" s="96"/>
      <c r="O14" s="93"/>
      <c r="P14" s="60">
        <v>3.39</v>
      </c>
      <c r="Q14" s="96"/>
      <c r="R14" s="93"/>
      <c r="T14" s="33"/>
    </row>
    <row r="15" spans="1:20" ht="14.4" customHeight="1" x14ac:dyDescent="0.3">
      <c r="A15" s="10">
        <v>5</v>
      </c>
      <c r="B15" s="1" t="s">
        <v>17</v>
      </c>
      <c r="C15" s="30">
        <v>0.05</v>
      </c>
      <c r="D15" s="94">
        <f>AVERAGE(C15:C17)</f>
        <v>5.000000000000001E-2</v>
      </c>
      <c r="E15" s="80">
        <f>TRUNC(D15,2)</f>
        <v>0.05</v>
      </c>
      <c r="F15" s="91">
        <f>STDEV(C15:C17)</f>
        <v>8.4983747219407389E-18</v>
      </c>
      <c r="G15" s="40">
        <v>20.799999999999997</v>
      </c>
      <c r="H15" s="94">
        <f>AVERAGE(G15:G17)</f>
        <v>20.766666666666666</v>
      </c>
      <c r="I15" s="91">
        <f>STDEV(G15:G17)</f>
        <v>0.15275252316519994</v>
      </c>
      <c r="J15" s="40">
        <v>53.331081714982645</v>
      </c>
      <c r="K15" s="94">
        <f>AVERAGE(J15:J17)</f>
        <v>53.364227781765841</v>
      </c>
      <c r="L15" s="91">
        <f>STDEV(J15:J17)</f>
        <v>0.33956040753042777</v>
      </c>
      <c r="M15" s="61">
        <v>0</v>
      </c>
      <c r="N15" s="94">
        <f>AVERAGE(M15:M17)</f>
        <v>0</v>
      </c>
      <c r="O15" s="91">
        <f>STDEV(M15:M17)</f>
        <v>0</v>
      </c>
      <c r="P15" s="60">
        <v>2.54</v>
      </c>
      <c r="Q15" s="94">
        <f>AVERAGE(P15:P17)</f>
        <v>2.52</v>
      </c>
      <c r="R15" s="91">
        <f>STDEV(P15:P17)</f>
        <v>1.7320508075688915E-2</v>
      </c>
      <c r="T15" s="33"/>
    </row>
    <row r="16" spans="1:20" ht="14.4" customHeight="1" x14ac:dyDescent="0.3">
      <c r="A16" s="11">
        <v>5</v>
      </c>
      <c r="B16" s="2" t="s">
        <v>18</v>
      </c>
      <c r="C16" s="31">
        <v>0.05</v>
      </c>
      <c r="D16" s="95"/>
      <c r="E16" s="81"/>
      <c r="F16" s="97"/>
      <c r="G16" s="40">
        <v>20.599999999999994</v>
      </c>
      <c r="H16" s="95"/>
      <c r="I16" s="92"/>
      <c r="J16" s="40">
        <v>53.042455911169171</v>
      </c>
      <c r="K16" s="95"/>
      <c r="L16" s="92"/>
      <c r="M16" s="61">
        <v>0</v>
      </c>
      <c r="N16" s="95"/>
      <c r="O16" s="92"/>
      <c r="P16" s="60">
        <v>2.5099999999999998</v>
      </c>
      <c r="Q16" s="95"/>
      <c r="R16" s="92"/>
      <c r="T16" s="33"/>
    </row>
    <row r="17" spans="1:20" ht="14.4" customHeight="1" x14ac:dyDescent="0.3">
      <c r="A17" s="12">
        <v>5</v>
      </c>
      <c r="B17" s="3" t="s">
        <v>19</v>
      </c>
      <c r="C17" s="32">
        <v>0.05</v>
      </c>
      <c r="D17" s="96"/>
      <c r="E17" s="82"/>
      <c r="F17" s="98"/>
      <c r="G17" s="40">
        <v>20.900000000000006</v>
      </c>
      <c r="H17" s="96"/>
      <c r="I17" s="93"/>
      <c r="J17" s="40">
        <v>53.719145719145715</v>
      </c>
      <c r="K17" s="96"/>
      <c r="L17" s="93"/>
      <c r="M17" s="61">
        <v>0</v>
      </c>
      <c r="N17" s="96"/>
      <c r="O17" s="93"/>
      <c r="P17" s="60">
        <v>2.5099999999999998</v>
      </c>
      <c r="Q17" s="96"/>
      <c r="R17" s="93"/>
      <c r="T17" s="33"/>
    </row>
    <row r="18" spans="1:20" ht="14.4" customHeight="1" x14ac:dyDescent="0.3">
      <c r="A18" s="10">
        <v>6</v>
      </c>
      <c r="B18" s="1" t="s">
        <v>20</v>
      </c>
      <c r="C18" s="30">
        <v>0.24</v>
      </c>
      <c r="D18" s="94">
        <f>AVERAGE(C18:C20)</f>
        <v>0.33</v>
      </c>
      <c r="E18" s="80">
        <f>TRUNC(D18,2)</f>
        <v>0.33</v>
      </c>
      <c r="F18" s="91">
        <f>STDEV(C18:C20)</f>
        <v>7.8102496759066511E-2</v>
      </c>
      <c r="G18" s="40">
        <v>19.900000000000006</v>
      </c>
      <c r="H18" s="94">
        <f>AVERAGE(G18:G20)</f>
        <v>19.966666666666669</v>
      </c>
      <c r="I18" s="91">
        <f>STDEV(G18:G20)</f>
        <v>5.7735026918959292E-2</v>
      </c>
      <c r="J18" s="40">
        <v>44.052076141631325</v>
      </c>
      <c r="K18" s="94">
        <f>AVERAGE(J18:J20)</f>
        <v>41.828601553451144</v>
      </c>
      <c r="L18" s="91">
        <f>STDEV(J18:J20)</f>
        <v>3.0238949351033066</v>
      </c>
      <c r="M18" s="40">
        <v>2.4</v>
      </c>
      <c r="N18" s="94">
        <f>AVERAGE(M18:M20)</f>
        <v>2.1333333333333333</v>
      </c>
      <c r="O18" s="91">
        <f>STDEV(M18:M20)</f>
        <v>0.23094010767585024</v>
      </c>
      <c r="P18" s="60">
        <v>3.91</v>
      </c>
      <c r="Q18" s="94">
        <f>AVERAGE(P18:P20)</f>
        <v>3.9166666666666665</v>
      </c>
      <c r="R18" s="91">
        <f>STDEV(P18:P20)</f>
        <v>5.7735026918961348E-3</v>
      </c>
      <c r="T18" s="33"/>
    </row>
    <row r="19" spans="1:20" ht="14.4" customHeight="1" x14ac:dyDescent="0.3">
      <c r="A19" s="11">
        <v>6</v>
      </c>
      <c r="B19" s="2" t="s">
        <v>21</v>
      </c>
      <c r="C19" s="31">
        <v>0.37</v>
      </c>
      <c r="D19" s="95"/>
      <c r="E19" s="81"/>
      <c r="F19" s="92"/>
      <c r="G19" s="40">
        <v>20</v>
      </c>
      <c r="H19" s="95"/>
      <c r="I19" s="92"/>
      <c r="J19" s="40">
        <v>38.3853280393269</v>
      </c>
      <c r="K19" s="95"/>
      <c r="L19" s="92"/>
      <c r="M19" s="40">
        <v>2</v>
      </c>
      <c r="N19" s="95"/>
      <c r="O19" s="92"/>
      <c r="P19" s="60">
        <v>3.92</v>
      </c>
      <c r="Q19" s="95"/>
      <c r="R19" s="92"/>
      <c r="T19" s="33"/>
    </row>
    <row r="20" spans="1:20" ht="14.4" customHeight="1" x14ac:dyDescent="0.3">
      <c r="A20" s="12">
        <v>6</v>
      </c>
      <c r="B20" s="3" t="s">
        <v>22</v>
      </c>
      <c r="C20" s="32">
        <v>0.38</v>
      </c>
      <c r="D20" s="96"/>
      <c r="E20" s="82"/>
      <c r="F20" s="93"/>
      <c r="G20" s="40">
        <v>20</v>
      </c>
      <c r="H20" s="96"/>
      <c r="I20" s="93"/>
      <c r="J20" s="40">
        <v>43.04840047939522</v>
      </c>
      <c r="K20" s="96"/>
      <c r="L20" s="93"/>
      <c r="M20" s="40">
        <v>2</v>
      </c>
      <c r="N20" s="96"/>
      <c r="O20" s="93"/>
      <c r="P20" s="60">
        <v>3.92</v>
      </c>
      <c r="Q20" s="96"/>
      <c r="R20" s="93"/>
      <c r="T20" s="33"/>
    </row>
    <row r="21" spans="1:20" ht="14.4" customHeight="1" x14ac:dyDescent="0.3">
      <c r="A21" s="10">
        <v>7</v>
      </c>
      <c r="B21" s="1" t="s">
        <v>23</v>
      </c>
      <c r="C21" s="30">
        <v>0.56000000000000005</v>
      </c>
      <c r="D21" s="94">
        <f>AVERAGE(C21:C23)</f>
        <v>0.54333333333333333</v>
      </c>
      <c r="E21" s="80">
        <f>TRUNC(D21,2)</f>
        <v>0.54</v>
      </c>
      <c r="F21" s="91">
        <f>STDEV(C21:C23)</f>
        <v>2.8867513459481315E-2</v>
      </c>
      <c r="G21" s="40">
        <v>19.900000000000006</v>
      </c>
      <c r="H21" s="94">
        <f>AVERAGE(G21:G23)</f>
        <v>19.966666666666669</v>
      </c>
      <c r="I21" s="91">
        <f>STDEV(G21:G23)</f>
        <v>5.7735026918959292E-2</v>
      </c>
      <c r="J21" s="40">
        <v>41.061542906674376</v>
      </c>
      <c r="K21" s="94">
        <f>AVERAGE(J21:J23)</f>
        <v>41.288431223757435</v>
      </c>
      <c r="L21" s="91">
        <f>STDEV(J21:J23)</f>
        <v>2.1475812736668547</v>
      </c>
      <c r="M21" s="40">
        <v>2.2999999999999998</v>
      </c>
      <c r="N21" s="94">
        <f>AVERAGE(M21:M23)</f>
        <v>2.2200000000000002</v>
      </c>
      <c r="O21" s="91">
        <f>STDEV(M21:M23)</f>
        <v>7.9999999999999849E-2</v>
      </c>
      <c r="P21" s="60">
        <v>4.2</v>
      </c>
      <c r="Q21" s="94">
        <f>AVERAGE(P21:P23)</f>
        <v>4.2</v>
      </c>
      <c r="R21" s="91">
        <f>STDEV(P21:P23)</f>
        <v>0</v>
      </c>
      <c r="T21" s="33"/>
    </row>
    <row r="22" spans="1:20" ht="14.4" customHeight="1" x14ac:dyDescent="0.3">
      <c r="A22" s="11">
        <v>7</v>
      </c>
      <c r="B22" s="2" t="s">
        <v>24</v>
      </c>
      <c r="C22" s="31">
        <v>0.56000000000000005</v>
      </c>
      <c r="D22" s="95"/>
      <c r="E22" s="81"/>
      <c r="F22" s="92"/>
      <c r="G22" s="40">
        <v>20</v>
      </c>
      <c r="H22" s="95"/>
      <c r="I22" s="92"/>
      <c r="J22" s="40">
        <v>39.263301886792448</v>
      </c>
      <c r="K22" s="95"/>
      <c r="L22" s="92"/>
      <c r="M22" s="40">
        <v>2.2200000000000002</v>
      </c>
      <c r="N22" s="95"/>
      <c r="O22" s="92"/>
      <c r="P22" s="60">
        <v>4.2</v>
      </c>
      <c r="Q22" s="95"/>
      <c r="R22" s="92"/>
      <c r="T22" s="33"/>
    </row>
    <row r="23" spans="1:20" ht="14.4" customHeight="1" x14ac:dyDescent="0.3">
      <c r="A23" s="12">
        <v>7</v>
      </c>
      <c r="B23" s="3" t="s">
        <v>25</v>
      </c>
      <c r="C23" s="32">
        <v>0.51</v>
      </c>
      <c r="D23" s="96"/>
      <c r="E23" s="82"/>
      <c r="F23" s="93"/>
      <c r="G23" s="40">
        <v>20</v>
      </c>
      <c r="H23" s="96"/>
      <c r="I23" s="93"/>
      <c r="J23" s="40">
        <v>43.540448877805481</v>
      </c>
      <c r="K23" s="96"/>
      <c r="L23" s="93"/>
      <c r="M23" s="40">
        <v>2.14</v>
      </c>
      <c r="N23" s="96"/>
      <c r="O23" s="93"/>
      <c r="P23" s="60">
        <v>4.2</v>
      </c>
      <c r="Q23" s="96"/>
      <c r="R23" s="93"/>
      <c r="T23" s="33"/>
    </row>
    <row r="24" spans="1:20" ht="14.4" customHeight="1" x14ac:dyDescent="0.3">
      <c r="A24" s="10">
        <v>8</v>
      </c>
      <c r="B24" s="1" t="s">
        <v>26</v>
      </c>
      <c r="C24" s="30">
        <v>0.09</v>
      </c>
      <c r="D24" s="94">
        <f>AVERAGE(C24:C26)</f>
        <v>9.9999999999999992E-2</v>
      </c>
      <c r="E24" s="80">
        <f>TRUNC(D24,2)</f>
        <v>0.1</v>
      </c>
      <c r="F24" s="91">
        <f>STDEV(C24:C26)</f>
        <v>1.0000000000000002E-2</v>
      </c>
      <c r="G24" s="40">
        <v>21.599999999999994</v>
      </c>
      <c r="H24" s="94">
        <f>AVERAGE(G24:G26)</f>
        <v>21.633333333333329</v>
      </c>
      <c r="I24" s="91">
        <f>STDEV(G24:G26)</f>
        <v>5.7735026918967501E-2</v>
      </c>
      <c r="J24" s="40">
        <v>27.072007111813512</v>
      </c>
      <c r="K24" s="94">
        <f>AVERAGE(J24:J26)</f>
        <v>27.015203582308825</v>
      </c>
      <c r="L24" s="91">
        <f>STDEV(J24:J26)</f>
        <v>7.0490781874893396E-2</v>
      </c>
      <c r="M24" s="61">
        <v>0</v>
      </c>
      <c r="N24" s="94">
        <f>AVERAGE(M24:M26)</f>
        <v>0</v>
      </c>
      <c r="O24" s="91">
        <f>STDEV(M24:M26)</f>
        <v>0</v>
      </c>
      <c r="P24" s="60">
        <v>3.97</v>
      </c>
      <c r="Q24" s="94">
        <f>AVERAGE(P24:P26)</f>
        <v>3.9466666666666668</v>
      </c>
      <c r="R24" s="91">
        <f>STDEV(P24:P26)</f>
        <v>2.0816659994661379E-2</v>
      </c>
      <c r="T24" s="33"/>
    </row>
    <row r="25" spans="1:20" ht="14.4" customHeight="1" x14ac:dyDescent="0.3">
      <c r="A25" s="11">
        <v>8</v>
      </c>
      <c r="B25" s="2" t="s">
        <v>27</v>
      </c>
      <c r="C25" s="31">
        <v>0.1</v>
      </c>
      <c r="D25" s="95"/>
      <c r="E25" s="81"/>
      <c r="F25" s="92"/>
      <c r="G25" s="40">
        <v>21.700000000000003</v>
      </c>
      <c r="H25" s="95"/>
      <c r="I25" s="92"/>
      <c r="J25" s="40">
        <v>26.936314496314495</v>
      </c>
      <c r="K25" s="95"/>
      <c r="L25" s="92"/>
      <c r="M25" s="61">
        <v>0</v>
      </c>
      <c r="N25" s="95"/>
      <c r="O25" s="92"/>
      <c r="P25" s="60">
        <v>3.93</v>
      </c>
      <c r="Q25" s="95"/>
      <c r="R25" s="92"/>
      <c r="T25" s="33"/>
    </row>
    <row r="26" spans="1:20" ht="14.4" customHeight="1" x14ac:dyDescent="0.3">
      <c r="A26" s="12">
        <v>8</v>
      </c>
      <c r="B26" s="3" t="s">
        <v>28</v>
      </c>
      <c r="C26" s="32">
        <v>0.11</v>
      </c>
      <c r="D26" s="96"/>
      <c r="E26" s="82"/>
      <c r="F26" s="93"/>
      <c r="G26" s="40">
        <v>21.599999999999994</v>
      </c>
      <c r="H26" s="96"/>
      <c r="I26" s="93"/>
      <c r="J26" s="40">
        <v>27.03728913879846</v>
      </c>
      <c r="K26" s="96"/>
      <c r="L26" s="93"/>
      <c r="M26" s="61">
        <v>0</v>
      </c>
      <c r="N26" s="96"/>
      <c r="O26" s="93"/>
      <c r="P26" s="60">
        <v>3.94</v>
      </c>
      <c r="Q26" s="96"/>
      <c r="R26" s="93"/>
      <c r="T26" s="33"/>
    </row>
    <row r="27" spans="1:20" ht="14.4" customHeight="1" x14ac:dyDescent="0.3">
      <c r="A27" s="10">
        <v>9</v>
      </c>
      <c r="B27" s="2" t="s">
        <v>29</v>
      </c>
      <c r="C27" s="30">
        <v>0.19</v>
      </c>
      <c r="D27" s="94">
        <f>AVERAGE(C27:C29)</f>
        <v>0.19000000000000003</v>
      </c>
      <c r="E27" s="80">
        <f>TRUNC(D27,2)</f>
        <v>0.19</v>
      </c>
      <c r="F27" s="91">
        <f>STDEV(C27:C29)</f>
        <v>3.3993498887762956E-17</v>
      </c>
      <c r="G27" s="40">
        <v>19.700000000000003</v>
      </c>
      <c r="H27" s="94">
        <f>AVERAGE(G27:G29)</f>
        <v>19.766666666666669</v>
      </c>
      <c r="I27" s="91">
        <f>STDEV(G27:G29)</f>
        <v>0.1154700538379268</v>
      </c>
      <c r="J27" s="40">
        <v>34.883161512027485</v>
      </c>
      <c r="K27" s="94">
        <f>AVERAGE(J27:J29)</f>
        <v>34.195334784454879</v>
      </c>
      <c r="L27" s="91">
        <f>STDEV(J27:J29)</f>
        <v>1.2846846134366059</v>
      </c>
      <c r="M27" s="40">
        <v>1.92</v>
      </c>
      <c r="N27" s="94">
        <f>AVERAGE(M27:M29)</f>
        <v>2.063333333333333</v>
      </c>
      <c r="O27" s="91">
        <f>STDEV(M27:M29)</f>
        <v>0.24826061575153915</v>
      </c>
      <c r="P27" s="60">
        <v>3.71</v>
      </c>
      <c r="Q27" s="94">
        <f>AVERAGE(P27:P29)</f>
        <v>3.7099999999999995</v>
      </c>
      <c r="R27" s="91">
        <f>STDEV(P27:P29)</f>
        <v>5.4389598220420729E-16</v>
      </c>
      <c r="T27" s="33"/>
    </row>
    <row r="28" spans="1:20" ht="14.4" customHeight="1" x14ac:dyDescent="0.3">
      <c r="A28" s="11">
        <v>9</v>
      </c>
      <c r="B28" s="2" t="s">
        <v>30</v>
      </c>
      <c r="C28" s="31">
        <v>0.19</v>
      </c>
      <c r="D28" s="95"/>
      <c r="E28" s="81"/>
      <c r="F28" s="92"/>
      <c r="G28" s="40">
        <v>19.900000000000006</v>
      </c>
      <c r="H28" s="95"/>
      <c r="I28" s="92"/>
      <c r="J28" s="40">
        <v>34.989659247587156</v>
      </c>
      <c r="K28" s="95"/>
      <c r="L28" s="92"/>
      <c r="M28" s="40">
        <v>1.92</v>
      </c>
      <c r="N28" s="95"/>
      <c r="O28" s="92"/>
      <c r="P28" s="60">
        <v>3.71</v>
      </c>
      <c r="Q28" s="95"/>
      <c r="R28" s="92"/>
      <c r="T28" s="33"/>
    </row>
    <row r="29" spans="1:20" ht="14.4" customHeight="1" x14ac:dyDescent="0.3">
      <c r="A29" s="12">
        <v>9</v>
      </c>
      <c r="B29" s="3" t="s">
        <v>31</v>
      </c>
      <c r="C29" s="32">
        <v>0.19</v>
      </c>
      <c r="D29" s="96"/>
      <c r="E29" s="82"/>
      <c r="F29" s="93"/>
      <c r="G29" s="40">
        <v>19.700000000000003</v>
      </c>
      <c r="H29" s="96"/>
      <c r="I29" s="93"/>
      <c r="J29" s="40">
        <v>32.713183593749996</v>
      </c>
      <c r="K29" s="96"/>
      <c r="L29" s="93"/>
      <c r="M29" s="40">
        <v>2.35</v>
      </c>
      <c r="N29" s="96"/>
      <c r="O29" s="93"/>
      <c r="P29" s="60">
        <v>3.71</v>
      </c>
      <c r="Q29" s="96"/>
      <c r="R29" s="93"/>
      <c r="T29" s="33"/>
    </row>
    <row r="30" spans="1:20" ht="14.4" customHeight="1" x14ac:dyDescent="0.3">
      <c r="A30" s="10">
        <v>10</v>
      </c>
      <c r="B30" s="1" t="s">
        <v>32</v>
      </c>
      <c r="C30" s="30">
        <v>0.33</v>
      </c>
      <c r="D30" s="94">
        <f>AVERAGE(C30:C32)</f>
        <v>0.33666666666666667</v>
      </c>
      <c r="E30" s="80">
        <f>TRUNC(D30,2)</f>
        <v>0.33</v>
      </c>
      <c r="F30" s="91">
        <f>STDEV(C30:C32)</f>
        <v>1.1547005383792493E-2</v>
      </c>
      <c r="G30" s="40">
        <v>20.200000000000003</v>
      </c>
      <c r="H30" s="94">
        <f>AVERAGE(G30:G32)</f>
        <v>20.233333333333334</v>
      </c>
      <c r="I30" s="91">
        <f>STDEV(G30:G32)</f>
        <v>5.7735026918959292E-2</v>
      </c>
      <c r="J30" s="40">
        <v>45.755922125251743</v>
      </c>
      <c r="K30" s="94">
        <f>AVERAGE(J30:J32)</f>
        <v>43.880108438928431</v>
      </c>
      <c r="L30" s="91">
        <f>STDEV(J30:J32)</f>
        <v>1.7752631572370112</v>
      </c>
      <c r="M30" s="40">
        <v>2.8</v>
      </c>
      <c r="N30" s="94">
        <f>AVERAGE(M30:M32)</f>
        <v>2.7633333333333332</v>
      </c>
      <c r="O30" s="91">
        <f>STDEV(M30:M32)</f>
        <v>6.350852961085876E-2</v>
      </c>
      <c r="P30" s="60">
        <v>3.63</v>
      </c>
      <c r="Q30" s="94">
        <f>AVERAGE(P30:P32)</f>
        <v>3.6266666666666665</v>
      </c>
      <c r="R30" s="91">
        <f>STDEV(P30:P32)</f>
        <v>5.7735026918961348E-3</v>
      </c>
      <c r="T30" s="33"/>
    </row>
    <row r="31" spans="1:20" ht="14.4" customHeight="1" x14ac:dyDescent="0.3">
      <c r="A31" s="11">
        <v>10</v>
      </c>
      <c r="B31" s="2" t="s">
        <v>33</v>
      </c>
      <c r="C31" s="31">
        <v>0.33</v>
      </c>
      <c r="D31" s="95"/>
      <c r="E31" s="81"/>
      <c r="F31" s="92"/>
      <c r="G31" s="40">
        <v>20.299999999999997</v>
      </c>
      <c r="H31" s="95"/>
      <c r="I31" s="92"/>
      <c r="J31" s="40">
        <v>42.22627454774112</v>
      </c>
      <c r="K31" s="95"/>
      <c r="L31" s="92"/>
      <c r="M31" s="40">
        <v>2.8</v>
      </c>
      <c r="N31" s="95"/>
      <c r="O31" s="92"/>
      <c r="P31" s="60">
        <v>3.62</v>
      </c>
      <c r="Q31" s="95"/>
      <c r="R31" s="92"/>
      <c r="T31" s="33"/>
    </row>
    <row r="32" spans="1:20" ht="14.4" customHeight="1" x14ac:dyDescent="0.3">
      <c r="A32" s="12">
        <v>10</v>
      </c>
      <c r="B32" s="3" t="s">
        <v>34</v>
      </c>
      <c r="C32" s="32">
        <v>0.35</v>
      </c>
      <c r="D32" s="96"/>
      <c r="E32" s="82"/>
      <c r="F32" s="93"/>
      <c r="G32" s="40">
        <v>20.200000000000003</v>
      </c>
      <c r="H32" s="96"/>
      <c r="I32" s="93"/>
      <c r="J32" s="40">
        <v>43.658128643792416</v>
      </c>
      <c r="K32" s="96"/>
      <c r="L32" s="93"/>
      <c r="M32" s="40">
        <v>2.69</v>
      </c>
      <c r="N32" s="96"/>
      <c r="O32" s="93"/>
      <c r="P32" s="60">
        <v>3.63</v>
      </c>
      <c r="Q32" s="96"/>
      <c r="R32" s="93"/>
      <c r="T32" s="33"/>
    </row>
    <row r="33" spans="1:20" ht="14.4" customHeight="1" x14ac:dyDescent="0.3">
      <c r="A33" s="10">
        <v>11</v>
      </c>
      <c r="B33" s="1" t="s">
        <v>35</v>
      </c>
      <c r="C33" s="30">
        <v>0.37</v>
      </c>
      <c r="D33" s="94">
        <f>AVERAGE(C33:C35)</f>
        <v>0.49333333333333335</v>
      </c>
      <c r="E33" s="80">
        <f>TRUNC(D33,2)</f>
        <v>0.49</v>
      </c>
      <c r="F33" s="91">
        <f>STDEV(C33:C35)</f>
        <v>0.1569500982265809</v>
      </c>
      <c r="G33" s="40">
        <v>20.599999999999994</v>
      </c>
      <c r="H33" s="94">
        <f>AVERAGE(G33:G35)</f>
        <v>20.566666666666663</v>
      </c>
      <c r="I33" s="91">
        <f>STDEV(G33:G35)</f>
        <v>5.7735026918959292E-2</v>
      </c>
      <c r="J33" s="40">
        <v>32.357007670086659</v>
      </c>
      <c r="K33" s="94">
        <f>AVERAGE(J33:J35)</f>
        <v>33.222704800458139</v>
      </c>
      <c r="L33" s="91">
        <f>STDEV(J33:J35)</f>
        <v>0.86015660431998719</v>
      </c>
      <c r="M33" s="40">
        <v>2.4</v>
      </c>
      <c r="N33" s="94">
        <f>AVERAGE(M33:M35)</f>
        <v>2.6566666666666667</v>
      </c>
      <c r="O33" s="91">
        <f>STDEV(M33:M35)</f>
        <v>0.2227853974867593</v>
      </c>
      <c r="P33" s="60">
        <v>3.88</v>
      </c>
      <c r="Q33" s="94">
        <f>AVERAGE(P33:P35)</f>
        <v>3.8866666666666667</v>
      </c>
      <c r="R33" s="91">
        <f>STDEV(P33:P35)</f>
        <v>5.7735026918963907E-3</v>
      </c>
      <c r="T33" s="33"/>
    </row>
    <row r="34" spans="1:20" ht="14.4" customHeight="1" x14ac:dyDescent="0.3">
      <c r="A34" s="11">
        <v>11</v>
      </c>
      <c r="B34" s="2" t="s">
        <v>36</v>
      </c>
      <c r="C34" s="31">
        <v>0.44</v>
      </c>
      <c r="D34" s="95"/>
      <c r="E34" s="81"/>
      <c r="F34" s="92"/>
      <c r="G34" s="40">
        <v>20.5</v>
      </c>
      <c r="H34" s="95"/>
      <c r="I34" s="92"/>
      <c r="J34" s="40">
        <v>33.233895040924409</v>
      </c>
      <c r="K34" s="95"/>
      <c r="L34" s="92"/>
      <c r="M34" s="40">
        <v>2.77</v>
      </c>
      <c r="N34" s="95"/>
      <c r="O34" s="92"/>
      <c r="P34" s="60">
        <v>3.89</v>
      </c>
      <c r="Q34" s="95"/>
      <c r="R34" s="92"/>
      <c r="T34" s="33"/>
    </row>
    <row r="35" spans="1:20" ht="14.4" customHeight="1" x14ac:dyDescent="0.3">
      <c r="A35" s="12">
        <v>11</v>
      </c>
      <c r="B35" s="3" t="s">
        <v>37</v>
      </c>
      <c r="C35" s="32">
        <v>0.67</v>
      </c>
      <c r="D35" s="96"/>
      <c r="E35" s="82"/>
      <c r="F35" s="93"/>
      <c r="G35" s="40">
        <v>20.599999999999994</v>
      </c>
      <c r="H35" s="96"/>
      <c r="I35" s="93"/>
      <c r="J35" s="40">
        <v>34.077211690363349</v>
      </c>
      <c r="K35" s="96"/>
      <c r="L35" s="93"/>
      <c r="M35" s="40">
        <v>2.8</v>
      </c>
      <c r="N35" s="96"/>
      <c r="O35" s="93"/>
      <c r="P35" s="60">
        <v>3.89</v>
      </c>
      <c r="Q35" s="96"/>
      <c r="R35" s="93"/>
      <c r="T35" s="33"/>
    </row>
    <row r="36" spans="1:20" ht="14.4" customHeight="1" x14ac:dyDescent="0.3">
      <c r="A36" s="10">
        <v>12</v>
      </c>
      <c r="B36" s="1" t="s">
        <v>38</v>
      </c>
      <c r="C36" s="30">
        <v>0.01</v>
      </c>
      <c r="D36" s="94">
        <f>AVERAGE(C36:C38)</f>
        <v>0.01</v>
      </c>
      <c r="E36" s="80">
        <f>TRUNC(D36,2)</f>
        <v>0.01</v>
      </c>
      <c r="F36" s="91">
        <f>STDEV(C36:C38)</f>
        <v>0</v>
      </c>
      <c r="G36" s="40">
        <v>16.900000000000006</v>
      </c>
      <c r="H36" s="94">
        <f>AVERAGE(G36:G38)</f>
        <v>16.966666666666669</v>
      </c>
      <c r="I36" s="91">
        <f>STDEV(G36:G38)</f>
        <v>0.11547005383791858</v>
      </c>
      <c r="J36" s="40">
        <v>15.831834862385321</v>
      </c>
      <c r="K36" s="94">
        <f>AVERAGE(J36:J38)</f>
        <v>16.065700853340243</v>
      </c>
      <c r="L36" s="91">
        <f>STDEV(J36:J38)</f>
        <v>0.69013163885938811</v>
      </c>
      <c r="M36" s="61">
        <v>0</v>
      </c>
      <c r="N36" s="94">
        <f>AVERAGE(M36:M38)</f>
        <v>0</v>
      </c>
      <c r="O36" s="91">
        <f>STDEV(M36:M38)</f>
        <v>0</v>
      </c>
      <c r="P36" s="60">
        <v>3.06</v>
      </c>
      <c r="Q36" s="94">
        <f>AVERAGE(P36:P38)</f>
        <v>3.0466666666666669</v>
      </c>
      <c r="R36" s="91">
        <f>STDEV(P36:P38)</f>
        <v>1.1547005383792526E-2</v>
      </c>
      <c r="T36" s="33"/>
    </row>
    <row r="37" spans="1:20" ht="14.4" customHeight="1" x14ac:dyDescent="0.3">
      <c r="A37" s="11">
        <v>12</v>
      </c>
      <c r="B37" s="2" t="s">
        <v>39</v>
      </c>
      <c r="C37" s="31">
        <v>0.01</v>
      </c>
      <c r="D37" s="95"/>
      <c r="E37" s="81"/>
      <c r="F37" s="92"/>
      <c r="G37" s="40">
        <v>17.099999999999994</v>
      </c>
      <c r="H37" s="95"/>
      <c r="I37" s="92"/>
      <c r="J37" s="40">
        <v>15.522890184459525</v>
      </c>
      <c r="K37" s="95"/>
      <c r="L37" s="92"/>
      <c r="M37" s="61">
        <v>0</v>
      </c>
      <c r="N37" s="95"/>
      <c r="O37" s="92"/>
      <c r="P37" s="60">
        <v>3.04</v>
      </c>
      <c r="Q37" s="95"/>
      <c r="R37" s="92"/>
      <c r="T37" s="33"/>
    </row>
    <row r="38" spans="1:20" ht="14.4" customHeight="1" x14ac:dyDescent="0.3">
      <c r="A38" s="12">
        <v>12</v>
      </c>
      <c r="B38" s="3" t="s">
        <v>40</v>
      </c>
      <c r="C38" s="32">
        <v>0.01</v>
      </c>
      <c r="D38" s="96"/>
      <c r="E38" s="82"/>
      <c r="F38" s="93"/>
      <c r="G38" s="40">
        <v>16.900000000000006</v>
      </c>
      <c r="H38" s="96"/>
      <c r="I38" s="93"/>
      <c r="J38" s="40">
        <v>16.842377513175872</v>
      </c>
      <c r="K38" s="96"/>
      <c r="L38" s="93"/>
      <c r="M38" s="61">
        <v>0</v>
      </c>
      <c r="N38" s="96"/>
      <c r="O38" s="93"/>
      <c r="P38" s="60">
        <v>3.04</v>
      </c>
      <c r="Q38" s="96"/>
      <c r="R38" s="93"/>
      <c r="T38" s="33"/>
    </row>
    <row r="39" spans="1:20" ht="14.4" customHeight="1" x14ac:dyDescent="0.3">
      <c r="A39" s="10">
        <v>13</v>
      </c>
      <c r="B39" s="2" t="s">
        <v>41</v>
      </c>
      <c r="C39" s="30">
        <v>7.0000000000000007E-2</v>
      </c>
      <c r="D39" s="94">
        <f>AVERAGE(C39:C41)</f>
        <v>5.6666666666666671E-2</v>
      </c>
      <c r="E39" s="80">
        <f>TRUNC(D39,2)</f>
        <v>0.05</v>
      </c>
      <c r="F39" s="91">
        <f>STDEV(C39:C41)</f>
        <v>4.1633319989322647E-2</v>
      </c>
      <c r="G39" s="40">
        <v>20.299999999999997</v>
      </c>
      <c r="H39" s="94">
        <f>AVERAGE(G39:G41)</f>
        <v>19.833333333333332</v>
      </c>
      <c r="I39" s="91">
        <f>STDEV(G39:G41)</f>
        <v>0.45092497528228537</v>
      </c>
      <c r="J39" s="40">
        <v>15.913776210072507</v>
      </c>
      <c r="K39" s="94">
        <f>AVERAGE(J39:J41)</f>
        <v>15.598663365563958</v>
      </c>
      <c r="L39" s="91">
        <f>STDEV(J39:J41)</f>
        <v>0.43827029182974186</v>
      </c>
      <c r="M39" s="40">
        <v>1.45</v>
      </c>
      <c r="N39" s="94">
        <f>AVERAGE(M39:M41)</f>
        <v>1.2666666666666666</v>
      </c>
      <c r="O39" s="91">
        <f>STDEV(M39:M41)</f>
        <v>0.16072751268321606</v>
      </c>
      <c r="P39" s="60">
        <v>3.69</v>
      </c>
      <c r="Q39" s="94">
        <f>AVERAGE(P39:P41)</f>
        <v>3.686666666666667</v>
      </c>
      <c r="R39" s="91">
        <f>STDEV(P39:P41)</f>
        <v>5.7735026918961348E-3</v>
      </c>
      <c r="T39" s="33"/>
    </row>
    <row r="40" spans="1:20" ht="14.4" customHeight="1" x14ac:dyDescent="0.3">
      <c r="A40" s="11">
        <v>13</v>
      </c>
      <c r="B40" s="2" t="s">
        <v>42</v>
      </c>
      <c r="C40" s="31">
        <v>0.09</v>
      </c>
      <c r="D40" s="95"/>
      <c r="E40" s="81"/>
      <c r="F40" s="92"/>
      <c r="G40" s="40">
        <v>19.799999999999997</v>
      </c>
      <c r="H40" s="95"/>
      <c r="I40" s="92"/>
      <c r="J40" s="40">
        <v>15.098165592464053</v>
      </c>
      <c r="K40" s="95"/>
      <c r="L40" s="92"/>
      <c r="M40" s="40">
        <v>1.2</v>
      </c>
      <c r="N40" s="95"/>
      <c r="O40" s="92"/>
      <c r="P40" s="60">
        <v>3.69</v>
      </c>
      <c r="Q40" s="95"/>
      <c r="R40" s="92"/>
      <c r="T40" s="33"/>
    </row>
    <row r="41" spans="1:20" ht="14.4" customHeight="1" x14ac:dyDescent="0.3">
      <c r="A41" s="12">
        <v>13</v>
      </c>
      <c r="B41" s="3" t="s">
        <v>43</v>
      </c>
      <c r="C41" s="32">
        <v>0.01</v>
      </c>
      <c r="D41" s="96"/>
      <c r="E41" s="82"/>
      <c r="F41" s="93"/>
      <c r="G41" s="40">
        <v>19.400000000000006</v>
      </c>
      <c r="H41" s="96"/>
      <c r="I41" s="93"/>
      <c r="J41" s="40">
        <v>15.78404829415531</v>
      </c>
      <c r="K41" s="96"/>
      <c r="L41" s="93"/>
      <c r="M41" s="40">
        <v>1.1499999999999999</v>
      </c>
      <c r="N41" s="96"/>
      <c r="O41" s="93"/>
      <c r="P41" s="60">
        <v>3.68</v>
      </c>
      <c r="Q41" s="96"/>
      <c r="R41" s="93"/>
      <c r="T41" s="33"/>
    </row>
  </sheetData>
  <mergeCells count="131">
    <mergeCell ref="C1:P1"/>
    <mergeCell ref="D3:D5"/>
    <mergeCell ref="F3:F5"/>
    <mergeCell ref="D6:D8"/>
    <mergeCell ref="D9:D11"/>
    <mergeCell ref="F6:F8"/>
    <mergeCell ref="F9:F11"/>
    <mergeCell ref="H3:H5"/>
    <mergeCell ref="H6:H8"/>
    <mergeCell ref="H9:H11"/>
    <mergeCell ref="I3:I5"/>
    <mergeCell ref="I6:I8"/>
    <mergeCell ref="I9:I11"/>
    <mergeCell ref="K3:K5"/>
    <mergeCell ref="K6:K8"/>
    <mergeCell ref="K9:K11"/>
    <mergeCell ref="N3:N5"/>
    <mergeCell ref="D27:D29"/>
    <mergeCell ref="D30:D32"/>
    <mergeCell ref="D33:D35"/>
    <mergeCell ref="D36:D38"/>
    <mergeCell ref="D39:D41"/>
    <mergeCell ref="D12:D14"/>
    <mergeCell ref="D15:D17"/>
    <mergeCell ref="D18:D20"/>
    <mergeCell ref="D21:D23"/>
    <mergeCell ref="D24:D26"/>
    <mergeCell ref="F27:F29"/>
    <mergeCell ref="F30:F32"/>
    <mergeCell ref="F33:F35"/>
    <mergeCell ref="F36:F38"/>
    <mergeCell ref="F39:F41"/>
    <mergeCell ref="F12:F14"/>
    <mergeCell ref="F15:F17"/>
    <mergeCell ref="F18:F20"/>
    <mergeCell ref="F21:F23"/>
    <mergeCell ref="F24:F26"/>
    <mergeCell ref="H27:H29"/>
    <mergeCell ref="H30:H32"/>
    <mergeCell ref="H33:H35"/>
    <mergeCell ref="H36:H38"/>
    <mergeCell ref="H39:H41"/>
    <mergeCell ref="H12:H14"/>
    <mergeCell ref="H15:H17"/>
    <mergeCell ref="H18:H20"/>
    <mergeCell ref="H21:H23"/>
    <mergeCell ref="H24:H26"/>
    <mergeCell ref="I27:I29"/>
    <mergeCell ref="I30:I32"/>
    <mergeCell ref="I33:I35"/>
    <mergeCell ref="I36:I38"/>
    <mergeCell ref="I39:I41"/>
    <mergeCell ref="I12:I14"/>
    <mergeCell ref="I15:I17"/>
    <mergeCell ref="I18:I20"/>
    <mergeCell ref="I21:I23"/>
    <mergeCell ref="I24:I26"/>
    <mergeCell ref="K27:K29"/>
    <mergeCell ref="K30:K32"/>
    <mergeCell ref="K33:K35"/>
    <mergeCell ref="K36:K38"/>
    <mergeCell ref="K39:K41"/>
    <mergeCell ref="K12:K14"/>
    <mergeCell ref="K15:K17"/>
    <mergeCell ref="K18:K20"/>
    <mergeCell ref="K21:K23"/>
    <mergeCell ref="K24:K26"/>
    <mergeCell ref="N39:N41"/>
    <mergeCell ref="O18:O20"/>
    <mergeCell ref="O21:O23"/>
    <mergeCell ref="L18:L20"/>
    <mergeCell ref="L21:L23"/>
    <mergeCell ref="L24:L26"/>
    <mergeCell ref="L27:L29"/>
    <mergeCell ref="L30:L32"/>
    <mergeCell ref="L3:L5"/>
    <mergeCell ref="L6:L8"/>
    <mergeCell ref="L9:L11"/>
    <mergeCell ref="O3:O5"/>
    <mergeCell ref="N18:N20"/>
    <mergeCell ref="N21:N23"/>
    <mergeCell ref="N24:N26"/>
    <mergeCell ref="N27:N29"/>
    <mergeCell ref="N30:N32"/>
    <mergeCell ref="N33:N35"/>
    <mergeCell ref="N36:N38"/>
    <mergeCell ref="L12:L14"/>
    <mergeCell ref="L15:L17"/>
    <mergeCell ref="L33:L35"/>
    <mergeCell ref="L36:L38"/>
    <mergeCell ref="L39:L41"/>
    <mergeCell ref="R3:R5"/>
    <mergeCell ref="N6:N8"/>
    <mergeCell ref="N9:N11"/>
    <mergeCell ref="N12:N14"/>
    <mergeCell ref="N15:N17"/>
    <mergeCell ref="O6:O8"/>
    <mergeCell ref="O9:O11"/>
    <mergeCell ref="O12:O14"/>
    <mergeCell ref="O15:O17"/>
    <mergeCell ref="R6:R8"/>
    <mergeCell ref="R9:R11"/>
    <mergeCell ref="R12:R14"/>
    <mergeCell ref="R15:R17"/>
    <mergeCell ref="Q6:Q8"/>
    <mergeCell ref="Q9:Q11"/>
    <mergeCell ref="Q12:Q14"/>
    <mergeCell ref="Q15:Q17"/>
    <mergeCell ref="Q3:Q5"/>
    <mergeCell ref="R33:R35"/>
    <mergeCell ref="R36:R38"/>
    <mergeCell ref="R39:R41"/>
    <mergeCell ref="R18:R20"/>
    <mergeCell ref="R21:R23"/>
    <mergeCell ref="R24:R26"/>
    <mergeCell ref="R27:R29"/>
    <mergeCell ref="R30:R32"/>
    <mergeCell ref="O39:O41"/>
    <mergeCell ref="Q33:Q35"/>
    <mergeCell ref="Q36:Q38"/>
    <mergeCell ref="Q39:Q41"/>
    <mergeCell ref="O24:O26"/>
    <mergeCell ref="O27:O29"/>
    <mergeCell ref="O30:O32"/>
    <mergeCell ref="O33:O35"/>
    <mergeCell ref="O36:O38"/>
    <mergeCell ref="Q18:Q20"/>
    <mergeCell ref="Q21:Q23"/>
    <mergeCell ref="Q24:Q26"/>
    <mergeCell ref="Q27:Q29"/>
    <mergeCell ref="Q30:Q32"/>
  </mergeCells>
  <pageMargins left="0.511811024" right="0.511811024" top="0.78740157499999996" bottom="0.78740157499999996" header="0.31496062000000002" footer="0.31496062000000002"/>
  <pageSetup paperSize="9" scale="27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A282EC-6A42-4B1E-87CA-F0F6AF57CE96}">
  <sheetPr>
    <pageSetUpPr fitToPage="1"/>
  </sheetPr>
  <dimension ref="A1:J16"/>
  <sheetViews>
    <sheetView tabSelected="1" zoomScale="81" zoomScaleNormal="80" workbookViewId="0">
      <selection activeCell="F18" sqref="F18"/>
    </sheetView>
  </sheetViews>
  <sheetFormatPr defaultColWidth="6.77734375" defaultRowHeight="14.4" x14ac:dyDescent="0.3"/>
  <cols>
    <col min="1" max="1" width="11" customWidth="1"/>
    <col min="2" max="2" width="14.44140625" customWidth="1"/>
    <col min="3" max="3" width="14.88671875" customWidth="1"/>
    <col min="4" max="4" width="9.5546875" customWidth="1"/>
    <col min="5" max="5" width="11.33203125" customWidth="1"/>
    <col min="6" max="6" width="9.5546875" customWidth="1"/>
    <col min="7" max="7" width="11.33203125" customWidth="1"/>
    <col min="8" max="8" width="11.77734375" customWidth="1"/>
    <col min="9" max="9" width="8.5546875" customWidth="1"/>
    <col min="10" max="10" width="11.5546875" customWidth="1"/>
    <col min="11" max="23" width="6.77734375" customWidth="1"/>
  </cols>
  <sheetData>
    <row r="1" spans="1:10" x14ac:dyDescent="0.3">
      <c r="B1" s="101"/>
      <c r="C1" s="101"/>
      <c r="D1" s="101"/>
      <c r="E1" s="101"/>
      <c r="F1" s="101"/>
      <c r="G1" s="101"/>
      <c r="H1" s="101"/>
      <c r="I1" s="101"/>
      <c r="J1" s="101"/>
    </row>
    <row r="2" spans="1:10" ht="60" customHeight="1" x14ac:dyDescent="0.3">
      <c r="A2" s="47" t="s">
        <v>89</v>
      </c>
      <c r="B2" s="87" t="s">
        <v>80</v>
      </c>
      <c r="C2" s="46" t="s">
        <v>90</v>
      </c>
      <c r="D2" s="88" t="s">
        <v>79</v>
      </c>
      <c r="E2" s="46" t="s">
        <v>92</v>
      </c>
      <c r="F2" s="46" t="s">
        <v>167</v>
      </c>
      <c r="G2" s="88" t="s">
        <v>86</v>
      </c>
      <c r="H2" s="46" t="s">
        <v>168</v>
      </c>
    </row>
    <row r="3" spans="1:10" ht="14.4" customHeight="1" x14ac:dyDescent="0.3">
      <c r="A3" s="130">
        <v>1</v>
      </c>
      <c r="B3" s="131" t="s">
        <v>126</v>
      </c>
      <c r="C3" s="132" t="s">
        <v>158</v>
      </c>
      <c r="D3" s="131" t="s">
        <v>109</v>
      </c>
      <c r="E3" s="132" t="s">
        <v>143</v>
      </c>
      <c r="F3" s="133" t="s">
        <v>87</v>
      </c>
      <c r="G3" s="131" t="s">
        <v>134</v>
      </c>
      <c r="H3" s="134" t="s">
        <v>87</v>
      </c>
      <c r="I3" s="44"/>
    </row>
    <row r="4" spans="1:10" ht="14.4" customHeight="1" x14ac:dyDescent="0.3">
      <c r="A4" s="130">
        <v>2</v>
      </c>
      <c r="B4" s="132" t="s">
        <v>122</v>
      </c>
      <c r="C4" s="132" t="s">
        <v>162</v>
      </c>
      <c r="D4" s="132" t="s">
        <v>115</v>
      </c>
      <c r="E4" s="132" t="s">
        <v>142</v>
      </c>
      <c r="F4" s="133" t="s">
        <v>87</v>
      </c>
      <c r="G4" s="132" t="s">
        <v>140</v>
      </c>
      <c r="H4" s="134" t="s">
        <v>88</v>
      </c>
      <c r="I4" s="44"/>
    </row>
    <row r="5" spans="1:10" ht="14.4" customHeight="1" x14ac:dyDescent="0.3">
      <c r="A5" s="130">
        <v>3</v>
      </c>
      <c r="B5" s="132" t="s">
        <v>128</v>
      </c>
      <c r="C5" s="132" t="s">
        <v>161</v>
      </c>
      <c r="D5" s="132" t="s">
        <v>119</v>
      </c>
      <c r="E5" s="132" t="s">
        <v>152</v>
      </c>
      <c r="F5" s="133" t="s">
        <v>88</v>
      </c>
      <c r="G5" s="132" t="s">
        <v>140</v>
      </c>
      <c r="H5" s="134" t="s">
        <v>88</v>
      </c>
      <c r="I5" s="44"/>
    </row>
    <row r="6" spans="1:10" ht="14.4" customHeight="1" x14ac:dyDescent="0.3">
      <c r="A6" s="130">
        <v>4</v>
      </c>
      <c r="B6" s="132" t="s">
        <v>123</v>
      </c>
      <c r="C6" s="132" t="s">
        <v>164</v>
      </c>
      <c r="D6" s="132" t="s">
        <v>118</v>
      </c>
      <c r="E6" s="132" t="s">
        <v>150</v>
      </c>
      <c r="F6" s="133" t="s">
        <v>87</v>
      </c>
      <c r="G6" s="132" t="s">
        <v>138</v>
      </c>
      <c r="H6" s="134" t="s">
        <v>87</v>
      </c>
      <c r="I6" s="44"/>
    </row>
    <row r="7" spans="1:10" ht="14.4" customHeight="1" x14ac:dyDescent="0.3">
      <c r="A7" s="130">
        <v>5</v>
      </c>
      <c r="B7" s="132" t="s">
        <v>124</v>
      </c>
      <c r="C7" s="132" t="s">
        <v>154</v>
      </c>
      <c r="D7" s="132" t="s">
        <v>118</v>
      </c>
      <c r="E7" s="132" t="s">
        <v>153</v>
      </c>
      <c r="F7" s="133" t="s">
        <v>88</v>
      </c>
      <c r="G7" s="132" t="s">
        <v>140</v>
      </c>
      <c r="H7" s="134" t="s">
        <v>88</v>
      </c>
      <c r="I7" s="44"/>
    </row>
    <row r="8" spans="1:10" ht="14.4" customHeight="1" x14ac:dyDescent="0.3">
      <c r="A8" s="130">
        <v>6</v>
      </c>
      <c r="B8" s="132" t="s">
        <v>128</v>
      </c>
      <c r="C8" s="132" t="s">
        <v>156</v>
      </c>
      <c r="D8" s="132" t="s">
        <v>113</v>
      </c>
      <c r="E8" s="132" t="s">
        <v>145</v>
      </c>
      <c r="F8" s="133" t="s">
        <v>87</v>
      </c>
      <c r="G8" s="132" t="s">
        <v>136</v>
      </c>
      <c r="H8" s="134" t="s">
        <v>87</v>
      </c>
      <c r="I8" s="44"/>
    </row>
    <row r="9" spans="1:10" ht="14.4" customHeight="1" x14ac:dyDescent="0.3">
      <c r="A9" s="130">
        <v>7</v>
      </c>
      <c r="B9" s="132" t="s">
        <v>128</v>
      </c>
      <c r="C9" s="132" t="s">
        <v>157</v>
      </c>
      <c r="D9" s="132" t="s">
        <v>110</v>
      </c>
      <c r="E9" s="132" t="s">
        <v>141</v>
      </c>
      <c r="F9" s="133" t="s">
        <v>87</v>
      </c>
      <c r="G9" s="132" t="s">
        <v>135</v>
      </c>
      <c r="H9" s="134" t="s">
        <v>87</v>
      </c>
      <c r="I9" s="44"/>
    </row>
    <row r="10" spans="1:10" ht="14.4" customHeight="1" x14ac:dyDescent="0.3">
      <c r="A10" s="130">
        <v>8</v>
      </c>
      <c r="B10" s="132" t="s">
        <v>121</v>
      </c>
      <c r="C10" s="132" t="s">
        <v>163</v>
      </c>
      <c r="D10" s="132" t="s">
        <v>116</v>
      </c>
      <c r="E10" s="132" t="s">
        <v>144</v>
      </c>
      <c r="F10" s="133" t="s">
        <v>87</v>
      </c>
      <c r="G10" s="132" t="s">
        <v>140</v>
      </c>
      <c r="H10" s="134" t="s">
        <v>88</v>
      </c>
      <c r="I10" s="44"/>
    </row>
    <row r="11" spans="1:10" ht="14.4" customHeight="1" x14ac:dyDescent="0.3">
      <c r="A11" s="130">
        <v>9</v>
      </c>
      <c r="B11" s="132" t="s">
        <v>130</v>
      </c>
      <c r="C11" s="132" t="s">
        <v>159</v>
      </c>
      <c r="D11" s="132" t="s">
        <v>114</v>
      </c>
      <c r="E11" s="132" t="s">
        <v>148</v>
      </c>
      <c r="F11" s="133" t="s">
        <v>87</v>
      </c>
      <c r="G11" s="132" t="s">
        <v>137</v>
      </c>
      <c r="H11" s="134" t="s">
        <v>87</v>
      </c>
      <c r="I11" s="44"/>
    </row>
    <row r="12" spans="1:10" ht="14.4" customHeight="1" x14ac:dyDescent="0.3">
      <c r="A12" s="130">
        <v>10</v>
      </c>
      <c r="B12" s="132" t="s">
        <v>127</v>
      </c>
      <c r="C12" s="132" t="s">
        <v>155</v>
      </c>
      <c r="D12" s="132" t="s">
        <v>112</v>
      </c>
      <c r="E12" s="132" t="s">
        <v>149</v>
      </c>
      <c r="F12" s="133" t="s">
        <v>87</v>
      </c>
      <c r="G12" s="132" t="s">
        <v>132</v>
      </c>
      <c r="H12" s="134" t="s">
        <v>87</v>
      </c>
      <c r="I12" s="44"/>
    </row>
    <row r="13" spans="1:10" ht="14.4" customHeight="1" x14ac:dyDescent="0.3">
      <c r="A13" s="130">
        <v>11</v>
      </c>
      <c r="B13" s="132" t="s">
        <v>125</v>
      </c>
      <c r="C13" s="132" t="s">
        <v>160</v>
      </c>
      <c r="D13" s="132" t="s">
        <v>111</v>
      </c>
      <c r="E13" s="132" t="s">
        <v>146</v>
      </c>
      <c r="F13" s="133" t="s">
        <v>87</v>
      </c>
      <c r="G13" s="132" t="s">
        <v>133</v>
      </c>
      <c r="H13" s="134" t="s">
        <v>87</v>
      </c>
      <c r="I13" s="44"/>
    </row>
    <row r="14" spans="1:10" ht="14.4" customHeight="1" x14ac:dyDescent="0.3">
      <c r="A14" s="130">
        <v>12</v>
      </c>
      <c r="B14" s="132" t="s">
        <v>131</v>
      </c>
      <c r="C14" s="132" t="s">
        <v>165</v>
      </c>
      <c r="D14" s="132" t="s">
        <v>120</v>
      </c>
      <c r="E14" s="132" t="s">
        <v>151</v>
      </c>
      <c r="F14" s="133" t="s">
        <v>88</v>
      </c>
      <c r="G14" s="132" t="s">
        <v>140</v>
      </c>
      <c r="H14" s="134" t="s">
        <v>87</v>
      </c>
      <c r="I14" s="44"/>
    </row>
    <row r="15" spans="1:10" ht="14.4" customHeight="1" x14ac:dyDescent="0.3">
      <c r="A15" s="135">
        <v>13</v>
      </c>
      <c r="B15" s="136" t="s">
        <v>129</v>
      </c>
      <c r="C15" s="136" t="s">
        <v>166</v>
      </c>
      <c r="D15" s="136" t="s">
        <v>117</v>
      </c>
      <c r="E15" s="136" t="s">
        <v>147</v>
      </c>
      <c r="F15" s="137" t="s">
        <v>87</v>
      </c>
      <c r="G15" s="136" t="s">
        <v>139</v>
      </c>
      <c r="H15" s="138" t="s">
        <v>87</v>
      </c>
      <c r="I15" s="44"/>
    </row>
    <row r="16" spans="1:10" x14ac:dyDescent="0.3">
      <c r="F16" s="34"/>
    </row>
  </sheetData>
  <mergeCells count="1">
    <mergeCell ref="B1:J1"/>
  </mergeCells>
  <pageMargins left="0.25" right="0.25" top="0.75" bottom="0.75" header="0.3" footer="0.3"/>
  <pageSetup paperSize="9" orientation="landscape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0CA03E-A5CA-4653-AB9E-79CDE558EB7A}">
  <sheetPr>
    <pageSetUpPr fitToPage="1"/>
  </sheetPr>
  <dimension ref="A1:H41"/>
  <sheetViews>
    <sheetView zoomScale="78" zoomScaleNormal="80" workbookViewId="0">
      <selection activeCell="L4" sqref="L4"/>
    </sheetView>
  </sheetViews>
  <sheetFormatPr defaultColWidth="6.77734375" defaultRowHeight="14.4" x14ac:dyDescent="0.3"/>
  <cols>
    <col min="1" max="7" width="19" customWidth="1"/>
    <col min="8" max="8" width="19.21875" customWidth="1"/>
    <col min="9" max="20" width="6.77734375" customWidth="1"/>
  </cols>
  <sheetData>
    <row r="1" spans="1:8" x14ac:dyDescent="0.3">
      <c r="B1" s="102"/>
      <c r="C1" s="102"/>
      <c r="D1" s="102"/>
      <c r="E1" s="102"/>
      <c r="F1" s="102"/>
      <c r="G1" s="102"/>
      <c r="H1" s="102"/>
    </row>
    <row r="2" spans="1:8" ht="29.4" customHeight="1" x14ac:dyDescent="0.3">
      <c r="A2" s="5" t="s">
        <v>4</v>
      </c>
      <c r="B2" s="13" t="s">
        <v>80</v>
      </c>
      <c r="C2" s="4" t="s">
        <v>1</v>
      </c>
      <c r="D2" s="53" t="s">
        <v>2</v>
      </c>
      <c r="E2" s="4" t="s">
        <v>86</v>
      </c>
      <c r="F2" s="4" t="s">
        <v>3</v>
      </c>
      <c r="G2" s="4" t="s">
        <v>79</v>
      </c>
      <c r="H2" s="4" t="s">
        <v>92</v>
      </c>
    </row>
    <row r="3" spans="1:8" ht="14.4" customHeight="1" x14ac:dyDescent="0.3">
      <c r="A3" s="1" t="s">
        <v>5</v>
      </c>
      <c r="B3" s="25">
        <v>20.099999999999994</v>
      </c>
      <c r="C3" s="25">
        <v>41.192463768115942</v>
      </c>
      <c r="D3" s="51" t="s">
        <v>91</v>
      </c>
      <c r="E3" s="25">
        <v>2.2200000000000002</v>
      </c>
      <c r="F3" s="41" t="s">
        <v>87</v>
      </c>
      <c r="G3" s="54">
        <v>0.62</v>
      </c>
      <c r="H3" s="10">
        <v>4.08</v>
      </c>
    </row>
    <row r="4" spans="1:8" ht="14.4" customHeight="1" x14ac:dyDescent="0.3">
      <c r="A4" s="2" t="s">
        <v>8</v>
      </c>
      <c r="B4" s="25">
        <v>20.299999999999997</v>
      </c>
      <c r="C4" s="35">
        <v>40.375533566162197</v>
      </c>
      <c r="D4" s="51" t="s">
        <v>91</v>
      </c>
      <c r="E4" s="35">
        <v>2.4</v>
      </c>
      <c r="F4" s="42" t="s">
        <v>87</v>
      </c>
      <c r="G4" s="44">
        <v>0.49</v>
      </c>
      <c r="H4" s="55">
        <v>4.0999999999999996</v>
      </c>
    </row>
    <row r="5" spans="1:8" ht="14.4" customHeight="1" x14ac:dyDescent="0.3">
      <c r="A5" s="3" t="s">
        <v>9</v>
      </c>
      <c r="B5" s="25">
        <v>20.5</v>
      </c>
      <c r="C5" s="36">
        <v>41.982591132057316</v>
      </c>
      <c r="D5" s="52" t="s">
        <v>91</v>
      </c>
      <c r="E5" s="36">
        <v>2.44</v>
      </c>
      <c r="F5" s="43" t="s">
        <v>87</v>
      </c>
      <c r="G5" s="45">
        <v>0.62</v>
      </c>
      <c r="H5" s="56">
        <v>4.0999999999999996</v>
      </c>
    </row>
    <row r="6" spans="1:8" ht="14.4" customHeight="1" x14ac:dyDescent="0.3">
      <c r="A6" s="1" t="s">
        <v>10</v>
      </c>
      <c r="B6" s="25">
        <v>21.200000000000003</v>
      </c>
      <c r="C6" s="35">
        <v>27.414695474017506</v>
      </c>
      <c r="D6" s="51" t="s">
        <v>91</v>
      </c>
      <c r="E6" s="37">
        <v>0</v>
      </c>
      <c r="F6" s="42" t="s">
        <v>88</v>
      </c>
      <c r="G6" s="30">
        <v>0.11</v>
      </c>
      <c r="H6" s="57">
        <v>4.21</v>
      </c>
    </row>
    <row r="7" spans="1:8" ht="14.4" customHeight="1" x14ac:dyDescent="0.3">
      <c r="A7" s="2" t="s">
        <v>6</v>
      </c>
      <c r="B7" s="25">
        <v>21.599999999999994</v>
      </c>
      <c r="C7" s="35">
        <v>29.794540651599643</v>
      </c>
      <c r="D7" s="51" t="s">
        <v>91</v>
      </c>
      <c r="E7" s="38">
        <v>0</v>
      </c>
      <c r="F7" s="42" t="s">
        <v>88</v>
      </c>
      <c r="G7" s="31">
        <v>0.11</v>
      </c>
      <c r="H7" s="55">
        <v>4.17</v>
      </c>
    </row>
    <row r="8" spans="1:8" ht="14.4" customHeight="1" x14ac:dyDescent="0.3">
      <c r="A8" s="3" t="s">
        <v>11</v>
      </c>
      <c r="B8" s="25">
        <v>21.099999999999994</v>
      </c>
      <c r="C8" s="36">
        <v>28.070849623343182</v>
      </c>
      <c r="D8" s="52" t="s">
        <v>91</v>
      </c>
      <c r="E8" s="39">
        <v>0</v>
      </c>
      <c r="F8" s="43" t="s">
        <v>88</v>
      </c>
      <c r="G8" s="32">
        <v>0.11</v>
      </c>
      <c r="H8" s="56">
        <v>4.17</v>
      </c>
    </row>
    <row r="9" spans="1:8" ht="14.4" customHeight="1" x14ac:dyDescent="0.3">
      <c r="A9" s="1" t="s">
        <v>12</v>
      </c>
      <c r="B9" s="25">
        <v>20</v>
      </c>
      <c r="C9" s="35">
        <v>28.889008832188416</v>
      </c>
      <c r="D9" s="51" t="s">
        <v>88</v>
      </c>
      <c r="E9" s="37">
        <v>0</v>
      </c>
      <c r="F9" s="42" t="s">
        <v>88</v>
      </c>
      <c r="G9" s="30">
        <v>0.03</v>
      </c>
      <c r="H9" s="57">
        <v>2.95</v>
      </c>
    </row>
    <row r="10" spans="1:8" ht="14.4" customHeight="1" x14ac:dyDescent="0.3">
      <c r="A10" s="2" t="s">
        <v>13</v>
      </c>
      <c r="B10" s="25">
        <v>20</v>
      </c>
      <c r="C10" s="35">
        <v>30.324853040377754</v>
      </c>
      <c r="D10" s="51" t="s">
        <v>88</v>
      </c>
      <c r="E10" s="38">
        <v>0</v>
      </c>
      <c r="F10" s="42" t="s">
        <v>88</v>
      </c>
      <c r="G10" s="31">
        <v>0.05</v>
      </c>
      <c r="H10" s="55">
        <v>2.9</v>
      </c>
    </row>
    <row r="11" spans="1:8" ht="14.4" customHeight="1" x14ac:dyDescent="0.3">
      <c r="A11" s="3" t="s">
        <v>7</v>
      </c>
      <c r="B11" s="25">
        <v>19.900000000000006</v>
      </c>
      <c r="C11" s="36">
        <v>30.292741624951866</v>
      </c>
      <c r="D11" s="52" t="s">
        <v>88</v>
      </c>
      <c r="E11" s="39">
        <v>0</v>
      </c>
      <c r="F11" s="43" t="s">
        <v>88</v>
      </c>
      <c r="G11" s="32">
        <v>7.0000000000000007E-2</v>
      </c>
      <c r="H11" s="56">
        <v>2.89</v>
      </c>
    </row>
    <row r="12" spans="1:8" ht="14.4" customHeight="1" x14ac:dyDescent="0.3">
      <c r="A12" s="1" t="s">
        <v>14</v>
      </c>
      <c r="B12" s="25">
        <v>20.799999999999997</v>
      </c>
      <c r="C12" s="35">
        <v>23.120716973658144</v>
      </c>
      <c r="D12" s="51" t="s">
        <v>91</v>
      </c>
      <c r="E12" s="25">
        <v>1.53</v>
      </c>
      <c r="F12" s="42" t="s">
        <v>87</v>
      </c>
      <c r="G12" s="30">
        <v>0.05</v>
      </c>
      <c r="H12" s="57">
        <v>3.4</v>
      </c>
    </row>
    <row r="13" spans="1:8" ht="14.4" customHeight="1" x14ac:dyDescent="0.3">
      <c r="A13" s="2" t="s">
        <v>15</v>
      </c>
      <c r="B13" s="25">
        <v>20.799999999999997</v>
      </c>
      <c r="C13" s="35">
        <v>20.866386061080657</v>
      </c>
      <c r="D13" s="51" t="s">
        <v>91</v>
      </c>
      <c r="E13" s="35">
        <v>1.6</v>
      </c>
      <c r="F13" s="42" t="s">
        <v>87</v>
      </c>
      <c r="G13" s="31">
        <v>0.05</v>
      </c>
      <c r="H13" s="55">
        <v>3.4</v>
      </c>
    </row>
    <row r="14" spans="1:8" ht="14.4" customHeight="1" x14ac:dyDescent="0.3">
      <c r="A14" s="3" t="s">
        <v>16</v>
      </c>
      <c r="B14" s="25">
        <v>20.900000000000006</v>
      </c>
      <c r="C14" s="36">
        <v>20.198985175604417</v>
      </c>
      <c r="D14" s="52" t="s">
        <v>91</v>
      </c>
      <c r="E14" s="36">
        <v>1.6</v>
      </c>
      <c r="F14" s="43" t="s">
        <v>87</v>
      </c>
      <c r="G14" s="32" t="s">
        <v>83</v>
      </c>
      <c r="H14" s="56">
        <v>3.39</v>
      </c>
    </row>
    <row r="15" spans="1:8" ht="14.4" customHeight="1" x14ac:dyDescent="0.3">
      <c r="A15" s="1" t="s">
        <v>17</v>
      </c>
      <c r="B15" s="25">
        <v>20.799999999999997</v>
      </c>
      <c r="C15" s="35">
        <v>53.331081714982645</v>
      </c>
      <c r="D15" s="51" t="s">
        <v>88</v>
      </c>
      <c r="E15" s="37">
        <v>0</v>
      </c>
      <c r="F15" s="42" t="s">
        <v>88</v>
      </c>
      <c r="G15" s="30">
        <v>0.05</v>
      </c>
      <c r="H15" s="57">
        <v>2.54</v>
      </c>
    </row>
    <row r="16" spans="1:8" ht="14.4" customHeight="1" x14ac:dyDescent="0.3">
      <c r="A16" s="2" t="s">
        <v>18</v>
      </c>
      <c r="B16" s="25">
        <v>20.599999999999994</v>
      </c>
      <c r="C16" s="35">
        <v>53.042455911169171</v>
      </c>
      <c r="D16" s="51" t="s">
        <v>88</v>
      </c>
      <c r="E16" s="38">
        <v>0</v>
      </c>
      <c r="F16" s="42" t="s">
        <v>88</v>
      </c>
      <c r="G16" s="31">
        <v>0.05</v>
      </c>
      <c r="H16" s="55">
        <v>2.5099999999999998</v>
      </c>
    </row>
    <row r="17" spans="1:8" ht="14.4" customHeight="1" x14ac:dyDescent="0.3">
      <c r="A17" s="3" t="s">
        <v>19</v>
      </c>
      <c r="B17" s="25">
        <v>20.900000000000006</v>
      </c>
      <c r="C17" s="36">
        <v>53.719145719145715</v>
      </c>
      <c r="D17" s="52" t="s">
        <v>88</v>
      </c>
      <c r="E17" s="39">
        <v>0</v>
      </c>
      <c r="F17" s="43" t="s">
        <v>88</v>
      </c>
      <c r="G17" s="32">
        <v>0.05</v>
      </c>
      <c r="H17" s="56">
        <v>2.5099999999999998</v>
      </c>
    </row>
    <row r="18" spans="1:8" ht="14.4" customHeight="1" x14ac:dyDescent="0.3">
      <c r="A18" s="1" t="s">
        <v>20</v>
      </c>
      <c r="B18" s="25">
        <v>19.900000000000006</v>
      </c>
      <c r="C18" s="35">
        <v>44.052076141631325</v>
      </c>
      <c r="D18" s="51" t="s">
        <v>91</v>
      </c>
      <c r="E18" s="25">
        <v>2.4</v>
      </c>
      <c r="F18" s="42" t="s">
        <v>87</v>
      </c>
      <c r="G18" s="30">
        <v>0.24</v>
      </c>
      <c r="H18" s="57">
        <v>3.91</v>
      </c>
    </row>
    <row r="19" spans="1:8" ht="14.4" customHeight="1" x14ac:dyDescent="0.3">
      <c r="A19" s="2" t="s">
        <v>21</v>
      </c>
      <c r="B19" s="25">
        <v>20</v>
      </c>
      <c r="C19" s="35">
        <v>38.3853280393269</v>
      </c>
      <c r="D19" s="51" t="s">
        <v>91</v>
      </c>
      <c r="E19" s="35">
        <v>2</v>
      </c>
      <c r="F19" s="42" t="s">
        <v>87</v>
      </c>
      <c r="G19" s="31">
        <v>0.37</v>
      </c>
      <c r="H19" s="55">
        <v>3.92</v>
      </c>
    </row>
    <row r="20" spans="1:8" ht="14.4" customHeight="1" x14ac:dyDescent="0.3">
      <c r="A20" s="3" t="s">
        <v>22</v>
      </c>
      <c r="B20" s="25">
        <v>20</v>
      </c>
      <c r="C20" s="36">
        <v>43.04840047939522</v>
      </c>
      <c r="D20" s="52" t="s">
        <v>91</v>
      </c>
      <c r="E20" s="36">
        <v>2</v>
      </c>
      <c r="F20" s="43" t="s">
        <v>87</v>
      </c>
      <c r="G20" s="32">
        <v>0.38</v>
      </c>
      <c r="H20" s="56">
        <v>3.92</v>
      </c>
    </row>
    <row r="21" spans="1:8" ht="14.4" customHeight="1" x14ac:dyDescent="0.3">
      <c r="A21" s="1" t="s">
        <v>23</v>
      </c>
      <c r="B21" s="25">
        <v>19.900000000000006</v>
      </c>
      <c r="C21" s="35">
        <v>41.061542906674376</v>
      </c>
      <c r="D21" s="51" t="s">
        <v>91</v>
      </c>
      <c r="E21" s="25">
        <v>2.2999999999999998</v>
      </c>
      <c r="F21" s="42" t="s">
        <v>87</v>
      </c>
      <c r="G21" s="30">
        <v>0.56000000000000005</v>
      </c>
      <c r="H21" s="57">
        <v>4.2</v>
      </c>
    </row>
    <row r="22" spans="1:8" ht="14.4" customHeight="1" x14ac:dyDescent="0.3">
      <c r="A22" s="2" t="s">
        <v>24</v>
      </c>
      <c r="B22" s="25">
        <v>20</v>
      </c>
      <c r="C22" s="35">
        <v>39.263301886792448</v>
      </c>
      <c r="D22" s="51" t="s">
        <v>91</v>
      </c>
      <c r="E22" s="35">
        <v>2.2200000000000002</v>
      </c>
      <c r="F22" s="42" t="s">
        <v>87</v>
      </c>
      <c r="G22" s="31">
        <v>0.56000000000000005</v>
      </c>
      <c r="H22" s="55">
        <v>4.2</v>
      </c>
    </row>
    <row r="23" spans="1:8" ht="14.4" customHeight="1" x14ac:dyDescent="0.3">
      <c r="A23" s="3" t="s">
        <v>25</v>
      </c>
      <c r="B23" s="25">
        <v>20</v>
      </c>
      <c r="C23" s="36">
        <v>43.540448877805481</v>
      </c>
      <c r="D23" s="52" t="s">
        <v>91</v>
      </c>
      <c r="E23" s="36">
        <v>2.14</v>
      </c>
      <c r="F23" s="43" t="s">
        <v>87</v>
      </c>
      <c r="G23" s="32">
        <v>0.51</v>
      </c>
      <c r="H23" s="56">
        <v>4.2</v>
      </c>
    </row>
    <row r="24" spans="1:8" ht="14.4" customHeight="1" x14ac:dyDescent="0.3">
      <c r="A24" s="1" t="s">
        <v>26</v>
      </c>
      <c r="B24" s="25">
        <v>21.599999999999994</v>
      </c>
      <c r="C24" s="35">
        <v>27.072007111813512</v>
      </c>
      <c r="D24" s="51" t="s">
        <v>91</v>
      </c>
      <c r="E24" s="37">
        <v>0</v>
      </c>
      <c r="F24" s="42" t="s">
        <v>88</v>
      </c>
      <c r="G24" s="30">
        <v>0.09</v>
      </c>
      <c r="H24" s="57">
        <v>3.97</v>
      </c>
    </row>
    <row r="25" spans="1:8" ht="14.4" customHeight="1" x14ac:dyDescent="0.3">
      <c r="A25" s="2" t="s">
        <v>27</v>
      </c>
      <c r="B25" s="25">
        <v>21.700000000000003</v>
      </c>
      <c r="C25" s="35">
        <v>26.936314496314495</v>
      </c>
      <c r="D25" s="51" t="s">
        <v>91</v>
      </c>
      <c r="E25" s="38">
        <v>0</v>
      </c>
      <c r="F25" s="42" t="s">
        <v>88</v>
      </c>
      <c r="G25" s="31">
        <v>0.1</v>
      </c>
      <c r="H25" s="55">
        <v>3.93</v>
      </c>
    </row>
    <row r="26" spans="1:8" ht="14.4" customHeight="1" x14ac:dyDescent="0.3">
      <c r="A26" s="3" t="s">
        <v>28</v>
      </c>
      <c r="B26" s="25">
        <v>21.599999999999994</v>
      </c>
      <c r="C26" s="36">
        <v>27.03728913879846</v>
      </c>
      <c r="D26" s="52" t="s">
        <v>91</v>
      </c>
      <c r="E26" s="39">
        <v>0</v>
      </c>
      <c r="F26" s="43" t="s">
        <v>88</v>
      </c>
      <c r="G26" s="32">
        <v>0.11</v>
      </c>
      <c r="H26" s="56">
        <v>3.94</v>
      </c>
    </row>
    <row r="27" spans="1:8" ht="14.4" customHeight="1" x14ac:dyDescent="0.3">
      <c r="A27" s="2" t="s">
        <v>29</v>
      </c>
      <c r="B27" s="25">
        <v>19.700000000000003</v>
      </c>
      <c r="C27" s="35">
        <v>34.883161512027485</v>
      </c>
      <c r="D27" s="51" t="s">
        <v>91</v>
      </c>
      <c r="E27" s="25">
        <v>1.92</v>
      </c>
      <c r="F27" s="42" t="s">
        <v>87</v>
      </c>
      <c r="G27" s="30">
        <v>0.19</v>
      </c>
      <c r="H27" s="57">
        <v>3.71</v>
      </c>
    </row>
    <row r="28" spans="1:8" ht="14.4" customHeight="1" x14ac:dyDescent="0.3">
      <c r="A28" s="2" t="s">
        <v>30</v>
      </c>
      <c r="B28" s="25">
        <v>19.900000000000006</v>
      </c>
      <c r="C28" s="35">
        <v>34.989659247587156</v>
      </c>
      <c r="D28" s="51" t="s">
        <v>91</v>
      </c>
      <c r="E28" s="35">
        <v>1.92</v>
      </c>
      <c r="F28" s="42" t="s">
        <v>87</v>
      </c>
      <c r="G28" s="31">
        <v>0.19</v>
      </c>
      <c r="H28" s="55">
        <v>3.71</v>
      </c>
    </row>
    <row r="29" spans="1:8" ht="14.4" customHeight="1" x14ac:dyDescent="0.3">
      <c r="A29" s="3" t="s">
        <v>31</v>
      </c>
      <c r="B29" s="25">
        <v>19.700000000000003</v>
      </c>
      <c r="C29" s="36">
        <v>32.713183593749996</v>
      </c>
      <c r="D29" s="52" t="s">
        <v>91</v>
      </c>
      <c r="E29" s="36">
        <v>2.35</v>
      </c>
      <c r="F29" s="43" t="s">
        <v>87</v>
      </c>
      <c r="G29" s="32">
        <v>0.19</v>
      </c>
      <c r="H29" s="56">
        <v>3.71</v>
      </c>
    </row>
    <row r="30" spans="1:8" ht="14.4" customHeight="1" x14ac:dyDescent="0.3">
      <c r="A30" s="1" t="s">
        <v>32</v>
      </c>
      <c r="B30" s="25">
        <v>20.200000000000003</v>
      </c>
      <c r="C30" s="35">
        <v>45.755922125251743</v>
      </c>
      <c r="D30" s="51" t="s">
        <v>91</v>
      </c>
      <c r="E30" s="25">
        <v>2.8</v>
      </c>
      <c r="F30" s="42" t="s">
        <v>87</v>
      </c>
      <c r="G30" s="30">
        <v>0.33</v>
      </c>
      <c r="H30" s="57">
        <v>3.63</v>
      </c>
    </row>
    <row r="31" spans="1:8" ht="14.4" customHeight="1" x14ac:dyDescent="0.3">
      <c r="A31" s="2" t="s">
        <v>33</v>
      </c>
      <c r="B31" s="25">
        <v>20.299999999999997</v>
      </c>
      <c r="C31" s="35">
        <v>42.22627454774112</v>
      </c>
      <c r="D31" s="51" t="s">
        <v>91</v>
      </c>
      <c r="E31" s="35">
        <v>2.8</v>
      </c>
      <c r="F31" s="42" t="s">
        <v>87</v>
      </c>
      <c r="G31" s="31">
        <v>0.33</v>
      </c>
      <c r="H31" s="55">
        <v>3.62</v>
      </c>
    </row>
    <row r="32" spans="1:8" ht="14.4" customHeight="1" x14ac:dyDescent="0.3">
      <c r="A32" s="3" t="s">
        <v>34</v>
      </c>
      <c r="B32" s="25">
        <v>20.200000000000003</v>
      </c>
      <c r="C32" s="36">
        <v>43.658128643792416</v>
      </c>
      <c r="D32" s="52" t="s">
        <v>91</v>
      </c>
      <c r="E32" s="36">
        <v>2.69</v>
      </c>
      <c r="F32" s="43" t="s">
        <v>87</v>
      </c>
      <c r="G32" s="32">
        <v>0.35</v>
      </c>
      <c r="H32" s="56">
        <v>3.63</v>
      </c>
    </row>
    <row r="33" spans="1:8" ht="14.4" customHeight="1" x14ac:dyDescent="0.3">
      <c r="A33" s="1" t="s">
        <v>35</v>
      </c>
      <c r="B33" s="25">
        <v>20.599999999999994</v>
      </c>
      <c r="C33" s="35">
        <v>32.357007670086659</v>
      </c>
      <c r="D33" s="51" t="s">
        <v>91</v>
      </c>
      <c r="E33" s="25">
        <v>2.4</v>
      </c>
      <c r="F33" s="42" t="s">
        <v>87</v>
      </c>
      <c r="G33" s="30">
        <v>0.37</v>
      </c>
      <c r="H33" s="57">
        <v>3.88</v>
      </c>
    </row>
    <row r="34" spans="1:8" ht="14.4" customHeight="1" x14ac:dyDescent="0.3">
      <c r="A34" s="2" t="s">
        <v>36</v>
      </c>
      <c r="B34" s="25">
        <v>20.5</v>
      </c>
      <c r="C34" s="35">
        <v>33.233895040924409</v>
      </c>
      <c r="D34" s="51" t="s">
        <v>91</v>
      </c>
      <c r="E34" s="35">
        <v>2.77</v>
      </c>
      <c r="F34" s="42" t="s">
        <v>87</v>
      </c>
      <c r="G34" s="31">
        <v>0.44</v>
      </c>
      <c r="H34" s="55">
        <v>3.89</v>
      </c>
    </row>
    <row r="35" spans="1:8" ht="14.4" customHeight="1" x14ac:dyDescent="0.3">
      <c r="A35" s="3" t="s">
        <v>37</v>
      </c>
      <c r="B35" s="25">
        <v>20.599999999999994</v>
      </c>
      <c r="C35" s="36">
        <v>34.077211690363349</v>
      </c>
      <c r="D35" s="52" t="s">
        <v>91</v>
      </c>
      <c r="E35" s="36">
        <v>2.8</v>
      </c>
      <c r="F35" s="43" t="s">
        <v>87</v>
      </c>
      <c r="G35" s="32">
        <v>0.67</v>
      </c>
      <c r="H35" s="56">
        <v>3.89</v>
      </c>
    </row>
    <row r="36" spans="1:8" ht="14.4" customHeight="1" x14ac:dyDescent="0.3">
      <c r="A36" s="1" t="s">
        <v>38</v>
      </c>
      <c r="B36" s="25">
        <v>16.900000000000006</v>
      </c>
      <c r="C36" s="35">
        <v>15.831834862385321</v>
      </c>
      <c r="D36" s="51" t="s">
        <v>88</v>
      </c>
      <c r="E36" s="37">
        <v>0</v>
      </c>
      <c r="F36" s="42" t="s">
        <v>87</v>
      </c>
      <c r="G36" s="30">
        <v>0.01</v>
      </c>
      <c r="H36" s="57">
        <v>3.06</v>
      </c>
    </row>
    <row r="37" spans="1:8" ht="14.4" customHeight="1" x14ac:dyDescent="0.3">
      <c r="A37" s="2" t="s">
        <v>39</v>
      </c>
      <c r="B37" s="25">
        <v>17.099999999999994</v>
      </c>
      <c r="C37" s="35">
        <v>15.522890184459525</v>
      </c>
      <c r="D37" s="51" t="s">
        <v>88</v>
      </c>
      <c r="E37" s="38">
        <v>0</v>
      </c>
      <c r="F37" s="42" t="s">
        <v>87</v>
      </c>
      <c r="G37" s="31">
        <v>0.01</v>
      </c>
      <c r="H37" s="55">
        <v>3.04</v>
      </c>
    </row>
    <row r="38" spans="1:8" ht="14.4" customHeight="1" x14ac:dyDescent="0.3">
      <c r="A38" s="3" t="s">
        <v>40</v>
      </c>
      <c r="B38" s="25">
        <v>16.900000000000006</v>
      </c>
      <c r="C38" s="36">
        <v>16.842377513175872</v>
      </c>
      <c r="D38" s="52" t="s">
        <v>88</v>
      </c>
      <c r="E38" s="39">
        <v>0</v>
      </c>
      <c r="F38" s="43" t="s">
        <v>87</v>
      </c>
      <c r="G38" s="32">
        <v>0.01</v>
      </c>
      <c r="H38" s="56">
        <v>3.04</v>
      </c>
    </row>
    <row r="39" spans="1:8" ht="14.4" customHeight="1" x14ac:dyDescent="0.3">
      <c r="A39" s="2" t="s">
        <v>41</v>
      </c>
      <c r="B39" s="25">
        <v>20.299999999999997</v>
      </c>
      <c r="C39" s="35">
        <v>15.913776210072507</v>
      </c>
      <c r="D39" s="51" t="s">
        <v>91</v>
      </c>
      <c r="E39" s="25">
        <v>1.45</v>
      </c>
      <c r="F39" s="42" t="s">
        <v>87</v>
      </c>
      <c r="G39" s="30">
        <v>7.0000000000000007E-2</v>
      </c>
      <c r="H39" s="57">
        <v>3.69</v>
      </c>
    </row>
    <row r="40" spans="1:8" ht="14.4" customHeight="1" x14ac:dyDescent="0.3">
      <c r="A40" s="2" t="s">
        <v>42</v>
      </c>
      <c r="B40" s="25">
        <v>19.799999999999997</v>
      </c>
      <c r="C40" s="35">
        <v>15.098165592464053</v>
      </c>
      <c r="D40" s="51" t="s">
        <v>91</v>
      </c>
      <c r="E40" s="35">
        <v>1.2</v>
      </c>
      <c r="F40" s="42" t="s">
        <v>87</v>
      </c>
      <c r="G40" s="31">
        <v>0.09</v>
      </c>
      <c r="H40" s="55">
        <v>3.69</v>
      </c>
    </row>
    <row r="41" spans="1:8" ht="14.4" customHeight="1" x14ac:dyDescent="0.3">
      <c r="A41" s="3" t="s">
        <v>43</v>
      </c>
      <c r="B41" s="40">
        <v>19.400000000000006</v>
      </c>
      <c r="C41" s="36">
        <v>15.78404829415531</v>
      </c>
      <c r="D41" s="52" t="s">
        <v>91</v>
      </c>
      <c r="E41" s="36">
        <v>1.1499999999999999</v>
      </c>
      <c r="F41" s="43" t="s">
        <v>87</v>
      </c>
      <c r="G41" s="32">
        <v>0.01</v>
      </c>
      <c r="H41" s="56">
        <v>3.68</v>
      </c>
    </row>
  </sheetData>
  <mergeCells count="1">
    <mergeCell ref="B1:H1"/>
  </mergeCells>
  <pageMargins left="0.25" right="0.25" top="0.75" bottom="0.75" header="0.3" footer="0.3"/>
  <pageSetup paperSize="9" scale="75" orientation="landscape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442C5D-01B3-4C9C-91B4-22B04D969200}">
  <dimension ref="A1:L41"/>
  <sheetViews>
    <sheetView workbookViewId="0">
      <selection activeCell="J13" sqref="J13"/>
    </sheetView>
  </sheetViews>
  <sheetFormatPr defaultRowHeight="14.4" x14ac:dyDescent="0.3"/>
  <cols>
    <col min="1" max="1" width="15.21875" customWidth="1"/>
    <col min="2" max="2" width="12.33203125" customWidth="1"/>
    <col min="4" max="4" width="17.77734375" customWidth="1"/>
    <col min="5" max="5" width="31.109375" customWidth="1"/>
  </cols>
  <sheetData>
    <row r="1" spans="1:12" x14ac:dyDescent="0.3">
      <c r="B1" s="153" t="s">
        <v>1</v>
      </c>
      <c r="C1" s="153"/>
      <c r="D1" s="153"/>
      <c r="E1" s="34"/>
      <c r="F1" s="34"/>
      <c r="G1" s="103"/>
      <c r="H1" s="103"/>
      <c r="I1" s="103"/>
      <c r="J1" s="103"/>
      <c r="K1" s="103"/>
      <c r="L1" s="103"/>
    </row>
    <row r="2" spans="1:12" ht="14.4" customHeight="1" x14ac:dyDescent="0.3">
      <c r="B2" s="69" t="s">
        <v>94</v>
      </c>
      <c r="C2" s="70" t="s">
        <v>93</v>
      </c>
      <c r="D2" s="71" t="s">
        <v>96</v>
      </c>
      <c r="E2" s="13"/>
      <c r="G2" s="103"/>
      <c r="H2" s="103"/>
      <c r="I2" s="103"/>
      <c r="J2" s="103"/>
      <c r="K2" s="103"/>
      <c r="L2" s="103"/>
    </row>
    <row r="3" spans="1:12" ht="15.6" x14ac:dyDescent="0.3">
      <c r="A3" s="62" t="s">
        <v>5</v>
      </c>
      <c r="B3" s="73">
        <v>10.35</v>
      </c>
      <c r="C3" s="66">
        <v>4.2</v>
      </c>
      <c r="D3" s="57">
        <f>(C3*1.0151*0.1*1000)/B3</f>
        <v>41.192463768115942</v>
      </c>
      <c r="E3" s="34"/>
      <c r="G3" s="103"/>
      <c r="H3" s="103"/>
      <c r="I3" s="103"/>
      <c r="J3" s="103"/>
      <c r="K3" s="103"/>
      <c r="L3" s="103"/>
    </row>
    <row r="4" spans="1:12" ht="15.6" x14ac:dyDescent="0.3">
      <c r="A4" s="63" t="s">
        <v>8</v>
      </c>
      <c r="B4" s="20">
        <v>10.308</v>
      </c>
      <c r="C4" s="13">
        <v>4.0999999999999996</v>
      </c>
      <c r="D4" s="57">
        <f t="shared" ref="D4:D41" si="0">(C4*1.0151*0.1*1000)/B4</f>
        <v>40.375533566162197</v>
      </c>
      <c r="E4" s="34"/>
    </row>
    <row r="5" spans="1:12" ht="15.6" x14ac:dyDescent="0.3">
      <c r="A5" s="64" t="s">
        <v>9</v>
      </c>
      <c r="B5" s="49">
        <v>10.397</v>
      </c>
      <c r="C5" s="68">
        <v>4.3</v>
      </c>
      <c r="D5" s="57">
        <f t="shared" si="0"/>
        <v>41.982591132057316</v>
      </c>
      <c r="E5" s="34"/>
    </row>
    <row r="6" spans="1:12" ht="15.6" x14ac:dyDescent="0.3">
      <c r="A6" s="65" t="s">
        <v>10</v>
      </c>
      <c r="B6" s="48">
        <v>10.738</v>
      </c>
      <c r="C6" s="66">
        <v>2.9</v>
      </c>
      <c r="D6" s="57">
        <f t="shared" si="0"/>
        <v>27.414695474017506</v>
      </c>
      <c r="E6" s="34"/>
    </row>
    <row r="7" spans="1:12" ht="15.6" x14ac:dyDescent="0.3">
      <c r="A7" s="63" t="s">
        <v>6</v>
      </c>
      <c r="B7" s="20">
        <v>10.221</v>
      </c>
      <c r="C7" s="67">
        <v>3</v>
      </c>
      <c r="D7" s="57">
        <f t="shared" si="0"/>
        <v>29.794540651599643</v>
      </c>
      <c r="E7" s="34"/>
    </row>
    <row r="8" spans="1:12" ht="15.6" x14ac:dyDescent="0.3">
      <c r="A8" s="64" t="s">
        <v>11</v>
      </c>
      <c r="B8" s="49">
        <v>10.487</v>
      </c>
      <c r="C8" s="68">
        <v>2.9</v>
      </c>
      <c r="D8" s="57">
        <f t="shared" si="0"/>
        <v>28.070849623343182</v>
      </c>
      <c r="E8" s="34"/>
    </row>
    <row r="9" spans="1:12" ht="15.6" x14ac:dyDescent="0.3">
      <c r="A9" s="65" t="s">
        <v>12</v>
      </c>
      <c r="B9" s="73">
        <v>10.19</v>
      </c>
      <c r="C9" s="66">
        <v>2.9</v>
      </c>
      <c r="D9" s="57">
        <f t="shared" si="0"/>
        <v>28.889008832188416</v>
      </c>
      <c r="E9" s="34"/>
    </row>
    <row r="10" spans="1:12" ht="15.6" x14ac:dyDescent="0.3">
      <c r="A10" s="63" t="s">
        <v>13</v>
      </c>
      <c r="B10" s="20">
        <v>10.377000000000001</v>
      </c>
      <c r="C10" s="13">
        <v>3.1</v>
      </c>
      <c r="D10" s="57">
        <f t="shared" si="0"/>
        <v>30.324853040377754</v>
      </c>
      <c r="E10" s="34"/>
    </row>
    <row r="11" spans="1:12" ht="15.6" x14ac:dyDescent="0.3">
      <c r="A11" s="64" t="s">
        <v>7</v>
      </c>
      <c r="B11" s="49">
        <v>10.388</v>
      </c>
      <c r="C11" s="68">
        <v>3.1</v>
      </c>
      <c r="D11" s="57">
        <f t="shared" si="0"/>
        <v>30.292741624951866</v>
      </c>
      <c r="E11" s="34"/>
      <c r="G11" s="150" t="s">
        <v>95</v>
      </c>
      <c r="H11" s="151"/>
      <c r="I11" s="151"/>
      <c r="J11" s="151"/>
      <c r="K11" s="152"/>
      <c r="L11" s="34"/>
    </row>
    <row r="12" spans="1:12" ht="15.6" x14ac:dyDescent="0.3">
      <c r="A12" s="65" t="s">
        <v>14</v>
      </c>
      <c r="B12" s="48">
        <v>10.098000000000001</v>
      </c>
      <c r="C12" s="66">
        <v>2.2999999999999998</v>
      </c>
      <c r="D12" s="57">
        <f t="shared" si="0"/>
        <v>23.120716973658144</v>
      </c>
      <c r="E12" s="34"/>
    </row>
    <row r="13" spans="1:12" ht="15.6" x14ac:dyDescent="0.3">
      <c r="A13" s="63" t="s">
        <v>15</v>
      </c>
      <c r="B13" s="20">
        <v>10.215999999999999</v>
      </c>
      <c r="C13" s="13">
        <v>2.1</v>
      </c>
      <c r="D13" s="57">
        <f t="shared" si="0"/>
        <v>20.866386061080657</v>
      </c>
      <c r="E13" s="34"/>
    </row>
    <row r="14" spans="1:12" ht="15.6" x14ac:dyDescent="0.3">
      <c r="A14" s="64" t="s">
        <v>16</v>
      </c>
      <c r="B14" s="49">
        <v>10.051</v>
      </c>
      <c r="C14" s="72">
        <v>2</v>
      </c>
      <c r="D14" s="57">
        <f t="shared" si="0"/>
        <v>20.198985175604417</v>
      </c>
      <c r="E14" s="34"/>
    </row>
    <row r="15" spans="1:12" ht="15.6" x14ac:dyDescent="0.3">
      <c r="A15" s="65" t="s">
        <v>17</v>
      </c>
      <c r="B15" s="48">
        <v>10.659000000000001</v>
      </c>
      <c r="C15" s="66">
        <v>5.6</v>
      </c>
      <c r="D15" s="57">
        <f t="shared" si="0"/>
        <v>53.331081714982645</v>
      </c>
      <c r="E15" s="34"/>
    </row>
    <row r="16" spans="1:12" ht="15.6" x14ac:dyDescent="0.3">
      <c r="A16" s="63" t="s">
        <v>18</v>
      </c>
      <c r="B16" s="20">
        <v>10.717000000000001</v>
      </c>
      <c r="C16" s="13">
        <v>5.6</v>
      </c>
      <c r="D16" s="57">
        <f t="shared" si="0"/>
        <v>53.042455911169171</v>
      </c>
      <c r="E16" s="34"/>
    </row>
    <row r="17" spans="1:5" ht="15.6" x14ac:dyDescent="0.3">
      <c r="A17" s="64" t="s">
        <v>19</v>
      </c>
      <c r="B17" s="49">
        <v>10.582000000000001</v>
      </c>
      <c r="C17" s="68">
        <v>5.6</v>
      </c>
      <c r="D17" s="57">
        <f t="shared" si="0"/>
        <v>53.719145719145715</v>
      </c>
      <c r="E17" s="34"/>
    </row>
    <row r="18" spans="1:5" ht="15.6" x14ac:dyDescent="0.3">
      <c r="A18" s="65" t="s">
        <v>20</v>
      </c>
      <c r="B18" s="48">
        <v>10.138999999999999</v>
      </c>
      <c r="C18" s="66">
        <v>4.4000000000000004</v>
      </c>
      <c r="D18" s="57">
        <f t="shared" si="0"/>
        <v>44.052076141631325</v>
      </c>
      <c r="E18" s="34"/>
    </row>
    <row r="19" spans="1:5" ht="15.6" x14ac:dyDescent="0.3">
      <c r="A19" s="63" t="s">
        <v>21</v>
      </c>
      <c r="B19" s="20">
        <v>10.577999999999999</v>
      </c>
      <c r="C19" s="67">
        <v>4</v>
      </c>
      <c r="D19" s="57">
        <f t="shared" si="0"/>
        <v>38.3853280393269</v>
      </c>
      <c r="E19" s="34"/>
    </row>
    <row r="20" spans="1:5" ht="15.6" x14ac:dyDescent="0.3">
      <c r="A20" s="64" t="s">
        <v>22</v>
      </c>
      <c r="B20" s="49">
        <v>10.847</v>
      </c>
      <c r="C20" s="68">
        <v>4.5999999999999996</v>
      </c>
      <c r="D20" s="57">
        <f t="shared" si="0"/>
        <v>43.04840047939522</v>
      </c>
      <c r="E20" s="34"/>
    </row>
    <row r="21" spans="1:5" ht="15.6" x14ac:dyDescent="0.3">
      <c r="A21" s="65" t="s">
        <v>23</v>
      </c>
      <c r="B21" s="48">
        <v>10.382999999999999</v>
      </c>
      <c r="C21" s="66">
        <v>4.2</v>
      </c>
      <c r="D21" s="57">
        <f t="shared" si="0"/>
        <v>41.061542906674376</v>
      </c>
      <c r="E21" s="34"/>
    </row>
    <row r="22" spans="1:5" ht="15.6" x14ac:dyDescent="0.3">
      <c r="A22" s="63" t="s">
        <v>24</v>
      </c>
      <c r="B22" s="74">
        <v>10.6</v>
      </c>
      <c r="C22" s="13">
        <v>4.0999999999999996</v>
      </c>
      <c r="D22" s="57">
        <f t="shared" si="0"/>
        <v>39.263301886792448</v>
      </c>
      <c r="E22" s="34"/>
    </row>
    <row r="23" spans="1:5" ht="15.6" x14ac:dyDescent="0.3">
      <c r="A23" s="64" t="s">
        <v>25</v>
      </c>
      <c r="B23" s="49">
        <v>10.025</v>
      </c>
      <c r="C23" s="68">
        <v>4.3</v>
      </c>
      <c r="D23" s="57">
        <f t="shared" si="0"/>
        <v>43.540448877805481</v>
      </c>
      <c r="E23" s="34"/>
    </row>
    <row r="24" spans="1:5" ht="15.6" x14ac:dyDescent="0.3">
      <c r="A24" s="65" t="s">
        <v>26</v>
      </c>
      <c r="B24" s="48">
        <v>10.124000000000001</v>
      </c>
      <c r="C24" s="66">
        <v>2.7</v>
      </c>
      <c r="D24" s="57">
        <f t="shared" si="0"/>
        <v>27.072007111813512</v>
      </c>
      <c r="E24" s="34"/>
    </row>
    <row r="25" spans="1:5" ht="15.6" x14ac:dyDescent="0.3">
      <c r="A25" s="63" t="s">
        <v>27</v>
      </c>
      <c r="B25" s="20">
        <v>10.175000000000001</v>
      </c>
      <c r="C25" s="13">
        <v>2.7</v>
      </c>
      <c r="D25" s="57">
        <f t="shared" si="0"/>
        <v>26.936314496314495</v>
      </c>
      <c r="E25" s="34"/>
    </row>
    <row r="26" spans="1:5" ht="15.6" x14ac:dyDescent="0.3">
      <c r="A26" s="64" t="s">
        <v>28</v>
      </c>
      <c r="B26" s="49">
        <v>10.137</v>
      </c>
      <c r="C26" s="68">
        <v>2.7</v>
      </c>
      <c r="D26" s="57">
        <f t="shared" si="0"/>
        <v>27.03728913879846</v>
      </c>
      <c r="E26" s="34"/>
    </row>
    <row r="27" spans="1:5" ht="15.6" x14ac:dyDescent="0.3">
      <c r="A27" s="63" t="s">
        <v>29</v>
      </c>
      <c r="B27" s="48">
        <v>10.185</v>
      </c>
      <c r="C27" s="66">
        <v>3.5</v>
      </c>
      <c r="D27" s="57">
        <f t="shared" si="0"/>
        <v>34.883161512027485</v>
      </c>
      <c r="E27" s="34"/>
    </row>
    <row r="28" spans="1:5" ht="15.6" x14ac:dyDescent="0.3">
      <c r="A28" s="63" t="s">
        <v>30</v>
      </c>
      <c r="B28" s="20">
        <v>10.154</v>
      </c>
      <c r="C28" s="13">
        <v>3.5</v>
      </c>
      <c r="D28" s="57">
        <f t="shared" si="0"/>
        <v>34.989659247587156</v>
      </c>
      <c r="E28" s="34"/>
    </row>
    <row r="29" spans="1:5" ht="15.6" x14ac:dyDescent="0.3">
      <c r="A29" s="64" t="s">
        <v>31</v>
      </c>
      <c r="B29" s="75">
        <v>10.24</v>
      </c>
      <c r="C29" s="68">
        <v>3.3</v>
      </c>
      <c r="D29" s="57">
        <f t="shared" si="0"/>
        <v>32.713183593749996</v>
      </c>
      <c r="E29" s="34"/>
    </row>
    <row r="30" spans="1:5" ht="15.6" x14ac:dyDescent="0.3">
      <c r="A30" s="65" t="s">
        <v>32</v>
      </c>
      <c r="B30" s="48">
        <v>10.427</v>
      </c>
      <c r="C30" s="66">
        <v>4.7</v>
      </c>
      <c r="D30" s="57">
        <f t="shared" si="0"/>
        <v>45.755922125251743</v>
      </c>
      <c r="E30" s="34"/>
    </row>
    <row r="31" spans="1:5" ht="15.6" x14ac:dyDescent="0.3">
      <c r="A31" s="63" t="s">
        <v>33</v>
      </c>
      <c r="B31" s="20">
        <v>10.337</v>
      </c>
      <c r="C31" s="13">
        <v>4.3</v>
      </c>
      <c r="D31" s="57">
        <f t="shared" si="0"/>
        <v>42.22627454774112</v>
      </c>
      <c r="E31" s="34"/>
    </row>
    <row r="32" spans="1:5" ht="15.6" x14ac:dyDescent="0.3">
      <c r="A32" s="64" t="s">
        <v>34</v>
      </c>
      <c r="B32" s="49">
        <v>10.462999999999999</v>
      </c>
      <c r="C32" s="68">
        <v>4.5</v>
      </c>
      <c r="D32" s="57">
        <f t="shared" si="0"/>
        <v>43.658128643792416</v>
      </c>
      <c r="E32" s="34"/>
    </row>
    <row r="33" spans="1:5" ht="15.6" x14ac:dyDescent="0.3">
      <c r="A33" s="65" t="s">
        <v>35</v>
      </c>
      <c r="B33" s="48">
        <v>10.039</v>
      </c>
      <c r="C33" s="66">
        <v>3.2</v>
      </c>
      <c r="D33" s="57">
        <f t="shared" si="0"/>
        <v>32.357007670086659</v>
      </c>
      <c r="E33" s="34"/>
    </row>
    <row r="34" spans="1:5" ht="15.6" x14ac:dyDescent="0.3">
      <c r="A34" s="63" t="s">
        <v>36</v>
      </c>
      <c r="B34" s="20">
        <v>10.385</v>
      </c>
      <c r="C34" s="13">
        <v>3.4</v>
      </c>
      <c r="D34" s="57">
        <f t="shared" si="0"/>
        <v>33.233895040924409</v>
      </c>
      <c r="E34" s="34"/>
    </row>
    <row r="35" spans="1:5" ht="15.6" x14ac:dyDescent="0.3">
      <c r="A35" s="64" t="s">
        <v>37</v>
      </c>
      <c r="B35" s="49">
        <v>10.128</v>
      </c>
      <c r="C35" s="68">
        <v>3.4</v>
      </c>
      <c r="D35" s="57">
        <f t="shared" si="0"/>
        <v>34.077211690363349</v>
      </c>
      <c r="E35" s="34"/>
    </row>
    <row r="36" spans="1:5" ht="15.6" x14ac:dyDescent="0.3">
      <c r="A36" s="65" t="s">
        <v>38</v>
      </c>
      <c r="B36" s="73">
        <v>10.9</v>
      </c>
      <c r="C36" s="66">
        <v>1.7</v>
      </c>
      <c r="D36" s="57">
        <f t="shared" si="0"/>
        <v>15.831834862385321</v>
      </c>
      <c r="E36" s="34"/>
    </row>
    <row r="37" spans="1:5" ht="15.6" x14ac:dyDescent="0.3">
      <c r="A37" s="63" t="s">
        <v>39</v>
      </c>
      <c r="B37" s="20">
        <v>10.462999999999999</v>
      </c>
      <c r="C37" s="13">
        <v>1.6</v>
      </c>
      <c r="D37" s="57">
        <f t="shared" si="0"/>
        <v>15.522890184459525</v>
      </c>
      <c r="E37" s="34"/>
    </row>
    <row r="38" spans="1:5" ht="15.6" x14ac:dyDescent="0.3">
      <c r="A38" s="64" t="s">
        <v>40</v>
      </c>
      <c r="B38" s="49">
        <v>10.246</v>
      </c>
      <c r="C38" s="68">
        <v>1.7</v>
      </c>
      <c r="D38" s="57">
        <f t="shared" si="0"/>
        <v>16.842377513175872</v>
      </c>
      <c r="E38" s="34"/>
    </row>
    <row r="39" spans="1:5" ht="15.6" x14ac:dyDescent="0.3">
      <c r="A39" s="63" t="s">
        <v>41</v>
      </c>
      <c r="B39" s="48">
        <v>10.206</v>
      </c>
      <c r="C39" s="66">
        <v>1.6</v>
      </c>
      <c r="D39" s="57">
        <f t="shared" si="0"/>
        <v>15.913776210072507</v>
      </c>
      <c r="E39" s="34"/>
    </row>
    <row r="40" spans="1:5" ht="15.6" x14ac:dyDescent="0.3">
      <c r="A40" s="63" t="s">
        <v>42</v>
      </c>
      <c r="B40" s="20">
        <v>10.085000000000001</v>
      </c>
      <c r="C40" s="13">
        <v>1.5</v>
      </c>
      <c r="D40" s="57">
        <f t="shared" si="0"/>
        <v>15.098165592464053</v>
      </c>
      <c r="E40" s="34"/>
    </row>
    <row r="41" spans="1:5" ht="15.6" x14ac:dyDescent="0.3">
      <c r="A41" s="64" t="s">
        <v>43</v>
      </c>
      <c r="B41" s="49">
        <v>10.933</v>
      </c>
      <c r="C41" s="68">
        <v>1.7</v>
      </c>
      <c r="D41" s="60">
        <f t="shared" si="0"/>
        <v>15.78404829415531</v>
      </c>
      <c r="E41" s="34"/>
    </row>
  </sheetData>
  <mergeCells count="3">
    <mergeCell ref="G11:K11"/>
    <mergeCell ref="G1:L3"/>
    <mergeCell ref="B1:D1"/>
  </mergeCells>
  <phoneticPr fontId="5" type="noConversion"/>
  <pageMargins left="0.511811024" right="0.511811024" top="0.78740157499999996" bottom="0.78740157499999996" header="0.31496062000000002" footer="0.31496062000000002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438102-1214-489B-8EC7-95A75E858B0E}">
  <sheetPr>
    <pageSetUpPr fitToPage="1"/>
  </sheetPr>
  <dimension ref="A1:L85"/>
  <sheetViews>
    <sheetView topLeftCell="A67" workbookViewId="0">
      <selection activeCell="G86" sqref="G86"/>
    </sheetView>
  </sheetViews>
  <sheetFormatPr defaultRowHeight="14.4" x14ac:dyDescent="0.3"/>
  <cols>
    <col min="3" max="3" width="9.21875" customWidth="1"/>
    <col min="4" max="4" width="9.109375" bestFit="1" customWidth="1"/>
    <col min="5" max="5" width="7.77734375" customWidth="1"/>
    <col min="7" max="7" width="10.88671875" customWidth="1"/>
    <col min="9" max="10" width="8.88671875" style="146"/>
    <col min="12" max="12" width="10.5546875" bestFit="1" customWidth="1"/>
  </cols>
  <sheetData>
    <row r="1" spans="1:12" x14ac:dyDescent="0.3">
      <c r="A1" s="110" t="s">
        <v>52</v>
      </c>
      <c r="B1" s="110"/>
      <c r="C1" s="110"/>
      <c r="D1" s="110"/>
      <c r="E1" s="110"/>
      <c r="F1" s="110"/>
      <c r="G1" s="110"/>
      <c r="H1" s="110"/>
    </row>
    <row r="2" spans="1:12" x14ac:dyDescent="0.3">
      <c r="A2" s="111" t="s">
        <v>44</v>
      </c>
      <c r="B2" s="111" t="s">
        <v>51</v>
      </c>
      <c r="C2" s="118" t="s">
        <v>53</v>
      </c>
      <c r="D2" s="119"/>
      <c r="E2" s="119"/>
      <c r="F2" s="119"/>
      <c r="G2" s="119"/>
      <c r="H2" s="119"/>
      <c r="I2" s="140"/>
      <c r="J2" s="140"/>
    </row>
    <row r="3" spans="1:12" x14ac:dyDescent="0.3">
      <c r="A3" s="111"/>
      <c r="B3" s="111"/>
      <c r="C3" s="126" t="s">
        <v>56</v>
      </c>
      <c r="D3" s="127"/>
      <c r="E3" s="126" t="s">
        <v>57</v>
      </c>
      <c r="F3" s="127"/>
      <c r="G3" s="126" t="s">
        <v>58</v>
      </c>
      <c r="H3" s="139"/>
      <c r="I3" s="140"/>
      <c r="J3" s="140"/>
    </row>
    <row r="4" spans="1:12" x14ac:dyDescent="0.3">
      <c r="A4" s="10">
        <v>1</v>
      </c>
      <c r="B4" s="10" t="s">
        <v>46</v>
      </c>
      <c r="C4" s="10" t="s">
        <v>59</v>
      </c>
      <c r="D4" s="84">
        <v>27.696999999999999</v>
      </c>
      <c r="E4" s="10" t="s">
        <v>65</v>
      </c>
      <c r="F4" s="84">
        <v>29.172999999999998</v>
      </c>
      <c r="G4" s="10">
        <v>12</v>
      </c>
      <c r="H4" s="141">
        <v>19.285</v>
      </c>
      <c r="I4" s="114"/>
      <c r="J4" s="115"/>
      <c r="L4" s="28"/>
    </row>
    <row r="5" spans="1:12" x14ac:dyDescent="0.3">
      <c r="A5" s="23">
        <v>1</v>
      </c>
      <c r="B5" s="11" t="s">
        <v>47</v>
      </c>
      <c r="C5" s="11" t="s">
        <v>59</v>
      </c>
      <c r="D5" s="26">
        <v>5.1130000000000004</v>
      </c>
      <c r="E5" s="11" t="s">
        <v>65</v>
      </c>
      <c r="F5" s="26">
        <v>5.0620000000000003</v>
      </c>
      <c r="G5" s="11">
        <v>12</v>
      </c>
      <c r="H5" s="142">
        <v>5.5640000000000001</v>
      </c>
      <c r="I5" s="114"/>
      <c r="J5" s="115"/>
      <c r="L5" s="28"/>
    </row>
    <row r="6" spans="1:12" x14ac:dyDescent="0.3">
      <c r="A6" s="24">
        <v>1</v>
      </c>
      <c r="B6" s="12" t="s">
        <v>48</v>
      </c>
      <c r="C6" s="12" t="s">
        <v>59</v>
      </c>
      <c r="D6" s="83">
        <v>27.728999999999999</v>
      </c>
      <c r="E6" s="12" t="s">
        <v>65</v>
      </c>
      <c r="F6" s="83">
        <v>29.198</v>
      </c>
      <c r="G6" s="12">
        <v>12</v>
      </c>
      <c r="H6" s="143">
        <v>19.32</v>
      </c>
      <c r="I6" s="116"/>
      <c r="J6" s="117"/>
      <c r="L6" s="28"/>
    </row>
    <row r="7" spans="1:12" x14ac:dyDescent="0.3">
      <c r="A7" s="23">
        <v>1</v>
      </c>
      <c r="B7" s="104" t="s">
        <v>81</v>
      </c>
      <c r="C7" s="105"/>
      <c r="D7" s="26">
        <f>SUM(D6-D4)</f>
        <v>3.2000000000000028E-2</v>
      </c>
      <c r="E7" s="11"/>
      <c r="F7" s="26">
        <f>SUM(F6-F4)</f>
        <v>2.5000000000002132E-2</v>
      </c>
      <c r="G7" s="11"/>
      <c r="H7" s="142">
        <f>SUM(H6-H4)</f>
        <v>3.5000000000000142E-2</v>
      </c>
      <c r="I7" s="147"/>
      <c r="J7" s="147"/>
    </row>
    <row r="8" spans="1:12" x14ac:dyDescent="0.3">
      <c r="A8" s="23">
        <v>1</v>
      </c>
      <c r="B8" s="106" t="s">
        <v>82</v>
      </c>
      <c r="C8" s="107"/>
      <c r="D8" s="29">
        <f>((D6-D4)/D5)*100</f>
        <v>0.62585566203794307</v>
      </c>
      <c r="E8" s="11"/>
      <c r="F8" s="29">
        <f>((F6-F4)/F5)*100</f>
        <v>0.49387593836432497</v>
      </c>
      <c r="G8" s="11"/>
      <c r="H8" s="144">
        <f>((H6-H4)/H5)*100</f>
        <v>0.62904385334292123</v>
      </c>
      <c r="I8" s="147"/>
      <c r="J8" s="147"/>
    </row>
    <row r="9" spans="1:12" x14ac:dyDescent="0.3">
      <c r="A9" s="23"/>
      <c r="B9" s="20"/>
      <c r="C9" s="11" t="s">
        <v>169</v>
      </c>
      <c r="D9" s="85">
        <f>TRUNC(D8,2)</f>
        <v>0.62</v>
      </c>
      <c r="E9" s="85"/>
      <c r="F9" s="85">
        <f>TRUNC(F8,2)</f>
        <v>0.49</v>
      </c>
      <c r="G9" s="85"/>
      <c r="H9" s="145">
        <f>TRUNC(H8,2)</f>
        <v>0.62</v>
      </c>
      <c r="I9" s="147"/>
      <c r="J9" s="147"/>
    </row>
    <row r="10" spans="1:12" x14ac:dyDescent="0.3">
      <c r="A10" s="10">
        <v>2</v>
      </c>
      <c r="B10" s="10" t="s">
        <v>46</v>
      </c>
      <c r="C10" s="10" t="s">
        <v>60</v>
      </c>
      <c r="D10" s="84">
        <v>26.364999999999998</v>
      </c>
      <c r="E10" s="10">
        <v>5</v>
      </c>
      <c r="F10" s="84">
        <v>23.404</v>
      </c>
      <c r="G10" s="10">
        <v>8</v>
      </c>
      <c r="H10" s="141">
        <v>27.9</v>
      </c>
      <c r="I10" s="104"/>
      <c r="J10" s="105"/>
    </row>
    <row r="11" spans="1:12" x14ac:dyDescent="0.3">
      <c r="A11" s="23">
        <v>2</v>
      </c>
      <c r="B11" s="11" t="s">
        <v>47</v>
      </c>
      <c r="C11" s="11" t="s">
        <v>60</v>
      </c>
      <c r="D11" s="26">
        <v>5.0549999999999997</v>
      </c>
      <c r="E11" s="11">
        <v>5</v>
      </c>
      <c r="F11" s="26">
        <v>5.1360000000000001</v>
      </c>
      <c r="G11" s="11">
        <v>8</v>
      </c>
      <c r="H11" s="142">
        <v>5.1740000000000004</v>
      </c>
      <c r="I11" s="128"/>
      <c r="J11" s="129"/>
    </row>
    <row r="12" spans="1:12" x14ac:dyDescent="0.3">
      <c r="A12" s="24">
        <v>2</v>
      </c>
      <c r="B12" s="12" t="s">
        <v>48</v>
      </c>
      <c r="C12" s="12" t="s">
        <v>60</v>
      </c>
      <c r="D12" s="83">
        <v>26.370999999999999</v>
      </c>
      <c r="E12" s="12">
        <v>5</v>
      </c>
      <c r="F12" s="83">
        <v>23.41</v>
      </c>
      <c r="G12" s="12">
        <v>8</v>
      </c>
      <c r="H12" s="143">
        <v>27.905999999999999</v>
      </c>
      <c r="I12" s="106"/>
      <c r="J12" s="107"/>
    </row>
    <row r="13" spans="1:12" x14ac:dyDescent="0.3">
      <c r="A13" s="23">
        <v>2</v>
      </c>
      <c r="B13" s="104" t="s">
        <v>81</v>
      </c>
      <c r="C13" s="105"/>
      <c r="D13" s="26">
        <f>SUM(D12-D10)</f>
        <v>6.0000000000002274E-3</v>
      </c>
      <c r="E13" s="26"/>
      <c r="F13" s="26">
        <f>SUM(F12-F10)</f>
        <v>6.0000000000002274E-3</v>
      </c>
      <c r="G13" s="26"/>
      <c r="H13" s="142">
        <f>SUM(H12-H10)</f>
        <v>6.0000000000002274E-3</v>
      </c>
      <c r="I13" s="148"/>
      <c r="J13" s="148"/>
    </row>
    <row r="14" spans="1:12" x14ac:dyDescent="0.3">
      <c r="A14" s="23">
        <v>2</v>
      </c>
      <c r="B14" s="106" t="s">
        <v>82</v>
      </c>
      <c r="C14" s="107"/>
      <c r="D14" s="29">
        <f>((D12-D10)/D11)*100</f>
        <v>0.11869436201780866</v>
      </c>
      <c r="E14" s="11"/>
      <c r="F14" s="26">
        <f>((F12-F10)/F11)*100</f>
        <v>0.11682242990654647</v>
      </c>
      <c r="G14" s="11"/>
      <c r="H14" s="144">
        <f>((H12-H10)/H11)*100</f>
        <v>0.11596443757248215</v>
      </c>
      <c r="I14" s="148"/>
      <c r="J14" s="148"/>
    </row>
    <row r="15" spans="1:12" x14ac:dyDescent="0.3">
      <c r="A15" s="23"/>
      <c r="B15" s="20"/>
      <c r="C15" s="11" t="s">
        <v>169</v>
      </c>
      <c r="D15" s="85">
        <f>TRUNC(D14,2)</f>
        <v>0.11</v>
      </c>
      <c r="E15" s="85"/>
      <c r="F15" s="85">
        <f>TRUNC(F14,2)</f>
        <v>0.11</v>
      </c>
      <c r="G15" s="85"/>
      <c r="H15" s="145">
        <f>TRUNC(H14,2)</f>
        <v>0.11</v>
      </c>
      <c r="I15" s="148"/>
      <c r="J15" s="148"/>
    </row>
    <row r="16" spans="1:12" x14ac:dyDescent="0.3">
      <c r="A16" s="10">
        <v>3</v>
      </c>
      <c r="B16" s="10" t="s">
        <v>46</v>
      </c>
      <c r="C16" s="10">
        <v>6</v>
      </c>
      <c r="D16" s="84">
        <v>23.503</v>
      </c>
      <c r="E16" s="10">
        <v>2</v>
      </c>
      <c r="F16" s="84">
        <v>22.858000000000001</v>
      </c>
      <c r="G16" s="10" t="s">
        <v>66</v>
      </c>
      <c r="H16" s="141">
        <v>25.917000000000002</v>
      </c>
      <c r="I16" s="112"/>
      <c r="J16" s="113"/>
    </row>
    <row r="17" spans="1:10" x14ac:dyDescent="0.3">
      <c r="A17" s="23">
        <v>3</v>
      </c>
      <c r="B17" s="11" t="s">
        <v>47</v>
      </c>
      <c r="C17" s="11">
        <v>6</v>
      </c>
      <c r="D17" s="26">
        <v>5.2110000000000003</v>
      </c>
      <c r="E17" s="11">
        <v>2</v>
      </c>
      <c r="F17" s="26">
        <v>5.0389999999999997</v>
      </c>
      <c r="G17" s="11" t="s">
        <v>66</v>
      </c>
      <c r="H17" s="142">
        <v>5.194</v>
      </c>
      <c r="I17" s="114"/>
      <c r="J17" s="115"/>
    </row>
    <row r="18" spans="1:10" x14ac:dyDescent="0.3">
      <c r="A18" s="24">
        <v>3</v>
      </c>
      <c r="B18" s="12" t="s">
        <v>48</v>
      </c>
      <c r="C18" s="11">
        <v>6</v>
      </c>
      <c r="D18" s="83">
        <v>23.504999999999999</v>
      </c>
      <c r="E18" s="12">
        <v>2</v>
      </c>
      <c r="F18" s="83">
        <v>22.861000000000001</v>
      </c>
      <c r="G18" s="12" t="s">
        <v>66</v>
      </c>
      <c r="H18" s="143">
        <v>25.920999999999999</v>
      </c>
      <c r="I18" s="116"/>
      <c r="J18" s="117"/>
    </row>
    <row r="19" spans="1:10" x14ac:dyDescent="0.3">
      <c r="A19" s="23">
        <v>3</v>
      </c>
      <c r="B19" s="104" t="s">
        <v>81</v>
      </c>
      <c r="C19" s="105"/>
      <c r="D19" s="26">
        <f>SUM(D18-D16)</f>
        <v>1.9999999999988916E-3</v>
      </c>
      <c r="E19" s="11"/>
      <c r="F19" s="26">
        <f>SUM(F18-F16)</f>
        <v>3.0000000000001137E-3</v>
      </c>
      <c r="G19" s="11"/>
      <c r="H19" s="142">
        <f>SUM(H18-H16)</f>
        <v>3.9999999999977831E-3</v>
      </c>
      <c r="I19" s="147"/>
      <c r="J19" s="147"/>
    </row>
    <row r="20" spans="1:10" x14ac:dyDescent="0.3">
      <c r="A20" s="23">
        <v>3</v>
      </c>
      <c r="B20" s="106" t="s">
        <v>82</v>
      </c>
      <c r="C20" s="107"/>
      <c r="D20" s="29">
        <f>((D18-D16)/D17)*100</f>
        <v>3.8380349261157E-2</v>
      </c>
      <c r="E20" s="11"/>
      <c r="F20" s="26">
        <f>((F18-F16)/F17)*100</f>
        <v>5.9535622147253692E-2</v>
      </c>
      <c r="G20" s="11"/>
      <c r="H20" s="144">
        <f>((H18-H16)/H17)*100</f>
        <v>7.7011936850169105E-2</v>
      </c>
      <c r="I20" s="147"/>
      <c r="J20" s="147"/>
    </row>
    <row r="21" spans="1:10" x14ac:dyDescent="0.3">
      <c r="A21" s="23"/>
      <c r="B21" s="20"/>
      <c r="C21" s="11" t="s">
        <v>169</v>
      </c>
      <c r="D21" s="85">
        <f>TRUNC(D20,2)</f>
        <v>0.03</v>
      </c>
      <c r="E21" s="85"/>
      <c r="F21" s="85">
        <f>TRUNC(F20,2)</f>
        <v>0.05</v>
      </c>
      <c r="G21" s="85"/>
      <c r="H21" s="145">
        <f>TRUNC(H20,2)</f>
        <v>7.0000000000000007E-2</v>
      </c>
      <c r="I21" s="147"/>
      <c r="J21" s="147"/>
    </row>
    <row r="22" spans="1:10" x14ac:dyDescent="0.3">
      <c r="A22" s="10">
        <v>4</v>
      </c>
      <c r="B22" s="10" t="s">
        <v>46</v>
      </c>
      <c r="C22" s="10">
        <v>23</v>
      </c>
      <c r="D22" s="84">
        <v>21.242000000000001</v>
      </c>
      <c r="E22" s="10">
        <v>46</v>
      </c>
      <c r="F22" s="84">
        <v>17.972000000000001</v>
      </c>
      <c r="G22" s="10" t="s">
        <v>67</v>
      </c>
      <c r="H22" s="141">
        <v>28.890999999999998</v>
      </c>
      <c r="I22" s="104"/>
      <c r="J22" s="105"/>
    </row>
    <row r="23" spans="1:10" x14ac:dyDescent="0.3">
      <c r="A23" s="23">
        <v>4</v>
      </c>
      <c r="B23" s="11" t="s">
        <v>47</v>
      </c>
      <c r="C23" s="11">
        <v>23</v>
      </c>
      <c r="D23" s="26">
        <v>5.0039999999999996</v>
      </c>
      <c r="E23" s="11">
        <v>46</v>
      </c>
      <c r="F23" s="26">
        <v>5.0810000000000004</v>
      </c>
      <c r="G23" s="11" t="s">
        <v>67</v>
      </c>
      <c r="H23" s="142">
        <v>6.8559999999999999</v>
      </c>
      <c r="I23" s="128"/>
      <c r="J23" s="129"/>
    </row>
    <row r="24" spans="1:10" x14ac:dyDescent="0.3">
      <c r="A24" s="24">
        <v>4</v>
      </c>
      <c r="B24" s="12" t="s">
        <v>48</v>
      </c>
      <c r="C24" s="12">
        <v>23</v>
      </c>
      <c r="D24" s="83">
        <v>21.245000000000001</v>
      </c>
      <c r="E24" s="12">
        <v>46</v>
      </c>
      <c r="F24" s="83">
        <v>17.975000000000001</v>
      </c>
      <c r="G24" s="12" t="s">
        <v>67</v>
      </c>
      <c r="H24" s="143">
        <v>28.88</v>
      </c>
      <c r="I24" s="106"/>
      <c r="J24" s="107"/>
    </row>
    <row r="25" spans="1:10" x14ac:dyDescent="0.3">
      <c r="A25" s="23">
        <v>4</v>
      </c>
      <c r="B25" s="104" t="s">
        <v>81</v>
      </c>
      <c r="C25" s="105"/>
      <c r="D25" s="26">
        <f>SUM(D24-D22)</f>
        <v>3.0000000000001137E-3</v>
      </c>
      <c r="E25" s="11"/>
      <c r="F25" s="26">
        <f>SUM(F24-F22)</f>
        <v>3.0000000000001137E-3</v>
      </c>
      <c r="G25" s="11"/>
      <c r="H25" s="142">
        <f>SUM(H24-H22)</f>
        <v>-1.0999999999999233E-2</v>
      </c>
      <c r="I25" s="148"/>
      <c r="J25" s="148"/>
    </row>
    <row r="26" spans="1:10" x14ac:dyDescent="0.3">
      <c r="A26" s="23">
        <v>4</v>
      </c>
      <c r="B26" s="106" t="s">
        <v>82</v>
      </c>
      <c r="C26" s="107"/>
      <c r="D26" s="29">
        <f>((D24-D22)/D23)*100</f>
        <v>5.9952038369306827E-2</v>
      </c>
      <c r="E26" s="11"/>
      <c r="F26" s="29">
        <f>((F24-F22)/F23)*100</f>
        <v>5.9043495374928437E-2</v>
      </c>
      <c r="G26" s="11"/>
      <c r="H26" s="144">
        <f>((H24-H22)/H23)*100</f>
        <v>-0.16044340723452788</v>
      </c>
      <c r="I26" s="148"/>
      <c r="J26" s="148"/>
    </row>
    <row r="27" spans="1:10" x14ac:dyDescent="0.3">
      <c r="A27" s="23"/>
      <c r="B27" s="20"/>
      <c r="C27" s="11" t="s">
        <v>169</v>
      </c>
      <c r="D27" s="85">
        <f>TRUNC(D26,2)</f>
        <v>0.05</v>
      </c>
      <c r="E27" s="85"/>
      <c r="F27" s="85">
        <f>TRUNC(F26,2)</f>
        <v>0.05</v>
      </c>
      <c r="G27" s="85"/>
      <c r="H27" s="145">
        <f>TRUNC(H26,2)</f>
        <v>-0.16</v>
      </c>
      <c r="I27" s="148"/>
      <c r="J27" s="148"/>
    </row>
    <row r="28" spans="1:10" x14ac:dyDescent="0.3">
      <c r="A28" s="10">
        <v>5</v>
      </c>
      <c r="B28" s="10" t="s">
        <v>46</v>
      </c>
      <c r="C28" s="10">
        <v>1015</v>
      </c>
      <c r="D28" s="84">
        <v>26.634</v>
      </c>
      <c r="E28" s="10">
        <v>29</v>
      </c>
      <c r="F28" s="84">
        <v>24.853000000000002</v>
      </c>
      <c r="G28" s="10" t="s">
        <v>64</v>
      </c>
      <c r="H28" s="141">
        <v>24.114000000000001</v>
      </c>
      <c r="I28" s="112"/>
      <c r="J28" s="113"/>
    </row>
    <row r="29" spans="1:10" x14ac:dyDescent="0.3">
      <c r="A29" s="23">
        <v>5</v>
      </c>
      <c r="B29" s="11" t="s">
        <v>47</v>
      </c>
      <c r="C29" s="11">
        <v>1015</v>
      </c>
      <c r="D29" s="26">
        <v>5.55</v>
      </c>
      <c r="E29" s="11">
        <v>29</v>
      </c>
      <c r="F29" s="26">
        <v>6.7359999999999998</v>
      </c>
      <c r="G29" s="11" t="s">
        <v>64</v>
      </c>
      <c r="H29" s="142">
        <v>5.1920000000000002</v>
      </c>
      <c r="I29" s="114"/>
      <c r="J29" s="115"/>
    </row>
    <row r="30" spans="1:10" x14ac:dyDescent="0.3">
      <c r="A30" s="24">
        <v>5</v>
      </c>
      <c r="B30" s="12" t="s">
        <v>48</v>
      </c>
      <c r="C30" s="12">
        <v>1015</v>
      </c>
      <c r="D30" s="83">
        <v>26.637</v>
      </c>
      <c r="E30" s="12">
        <v>29</v>
      </c>
      <c r="F30" s="83">
        <v>24.856999999999999</v>
      </c>
      <c r="G30" s="12" t="s">
        <v>64</v>
      </c>
      <c r="H30" s="143">
        <v>24.117000000000001</v>
      </c>
      <c r="I30" s="116"/>
      <c r="J30" s="117"/>
    </row>
    <row r="31" spans="1:10" x14ac:dyDescent="0.3">
      <c r="A31" s="23">
        <v>5</v>
      </c>
      <c r="B31" s="104" t="s">
        <v>81</v>
      </c>
      <c r="C31" s="105"/>
      <c r="D31" s="26">
        <f>SUM(D30-D28)</f>
        <v>3.0000000000001137E-3</v>
      </c>
      <c r="E31" s="11"/>
      <c r="F31" s="26">
        <f>SUM(F30-F28)</f>
        <v>3.9999999999977831E-3</v>
      </c>
      <c r="G31" s="11"/>
      <c r="H31" s="142">
        <f>SUM(H30-H28)</f>
        <v>3.0000000000001137E-3</v>
      </c>
      <c r="I31" s="147"/>
      <c r="J31" s="147"/>
    </row>
    <row r="32" spans="1:10" x14ac:dyDescent="0.3">
      <c r="A32" s="23">
        <v>5</v>
      </c>
      <c r="B32" s="106" t="s">
        <v>82</v>
      </c>
      <c r="C32" s="107"/>
      <c r="D32" s="29">
        <f>((D30-D28)/D29)*100</f>
        <v>5.4054054054056104E-2</v>
      </c>
      <c r="E32" s="11"/>
      <c r="F32" s="29">
        <f>((F30-F28)/F29)*100</f>
        <v>5.9382422802817442E-2</v>
      </c>
      <c r="G32" s="11"/>
      <c r="H32" s="144">
        <f>((H30-H28)/H29)*100</f>
        <v>5.7781201849000645E-2</v>
      </c>
      <c r="I32" s="147"/>
      <c r="J32" s="147"/>
    </row>
    <row r="33" spans="1:10" x14ac:dyDescent="0.3">
      <c r="A33" s="23"/>
      <c r="B33" s="20"/>
      <c r="C33" s="11" t="s">
        <v>169</v>
      </c>
      <c r="D33" s="85">
        <f>TRUNC(D32,2)</f>
        <v>0.05</v>
      </c>
      <c r="E33" s="85"/>
      <c r="F33" s="85">
        <f>TRUNC(F32,2)</f>
        <v>0.05</v>
      </c>
      <c r="G33" s="85"/>
      <c r="H33" s="145">
        <f>TRUNC(H32,2)</f>
        <v>0.05</v>
      </c>
      <c r="I33" s="147"/>
      <c r="J33" s="147"/>
    </row>
    <row r="34" spans="1:10" x14ac:dyDescent="0.3">
      <c r="A34" s="10">
        <v>6</v>
      </c>
      <c r="B34" s="10" t="s">
        <v>46</v>
      </c>
      <c r="C34" s="10" t="s">
        <v>61</v>
      </c>
      <c r="D34" s="84">
        <v>25.82</v>
      </c>
      <c r="E34" s="10">
        <v>60</v>
      </c>
      <c r="F34" s="84">
        <v>20.565999999999999</v>
      </c>
      <c r="G34" s="10" t="s">
        <v>68</v>
      </c>
      <c r="H34" s="141">
        <v>26.677</v>
      </c>
      <c r="I34" s="112"/>
      <c r="J34" s="113"/>
    </row>
    <row r="35" spans="1:10" x14ac:dyDescent="0.3">
      <c r="A35" s="23">
        <v>6</v>
      </c>
      <c r="B35" s="11" t="s">
        <v>47</v>
      </c>
      <c r="C35" s="11" t="s">
        <v>61</v>
      </c>
      <c r="D35" s="26">
        <v>5.2590000000000003</v>
      </c>
      <c r="E35" s="11">
        <v>60</v>
      </c>
      <c r="F35" s="26">
        <v>5.0430000000000001</v>
      </c>
      <c r="G35" s="11" t="s">
        <v>68</v>
      </c>
      <c r="H35" s="142">
        <v>5.391</v>
      </c>
      <c r="I35" s="114"/>
      <c r="J35" s="115"/>
    </row>
    <row r="36" spans="1:10" x14ac:dyDescent="0.3">
      <c r="A36" s="24">
        <v>6</v>
      </c>
      <c r="B36" s="12" t="s">
        <v>48</v>
      </c>
      <c r="C36" s="12" t="s">
        <v>61</v>
      </c>
      <c r="D36" s="83">
        <v>25.832999999999998</v>
      </c>
      <c r="E36" s="12">
        <v>60</v>
      </c>
      <c r="F36" s="83">
        <v>20.585000000000001</v>
      </c>
      <c r="G36" s="12" t="s">
        <v>68</v>
      </c>
      <c r="H36" s="143">
        <v>26.698</v>
      </c>
      <c r="I36" s="116"/>
      <c r="J36" s="117"/>
    </row>
    <row r="37" spans="1:10" x14ac:dyDescent="0.3">
      <c r="A37" s="23">
        <v>6</v>
      </c>
      <c r="B37" s="104" t="s">
        <v>81</v>
      </c>
      <c r="C37" s="105"/>
      <c r="D37" s="26">
        <f>SUM(D36-D34)</f>
        <v>1.2999999999998124E-2</v>
      </c>
      <c r="E37" s="26"/>
      <c r="F37" s="26">
        <f>SUM(F36-F34)</f>
        <v>1.9000000000001904E-2</v>
      </c>
      <c r="G37" s="26"/>
      <c r="H37" s="142">
        <f>SUM(H36-H34)</f>
        <v>2.1000000000000796E-2</v>
      </c>
      <c r="I37" s="147"/>
      <c r="J37" s="147"/>
    </row>
    <row r="38" spans="1:10" x14ac:dyDescent="0.3">
      <c r="A38" s="23">
        <v>6</v>
      </c>
      <c r="B38" s="106" t="s">
        <v>82</v>
      </c>
      <c r="C38" s="107"/>
      <c r="D38" s="29">
        <f>((D36-D34)/D35)*100</f>
        <v>0.24719528427454124</v>
      </c>
      <c r="E38" s="11"/>
      <c r="F38" s="29">
        <f>((F36-F34)/F35)*100</f>
        <v>0.37675986515966498</v>
      </c>
      <c r="G38" s="11"/>
      <c r="H38" s="144">
        <f>((H36-H34)/H35)*100</f>
        <v>0.38953811908738262</v>
      </c>
      <c r="I38" s="147"/>
      <c r="J38" s="147"/>
    </row>
    <row r="39" spans="1:10" x14ac:dyDescent="0.3">
      <c r="A39" s="23"/>
      <c r="B39" s="20"/>
      <c r="C39" s="11" t="s">
        <v>169</v>
      </c>
      <c r="D39" s="85">
        <f>TRUNC(D38,2)</f>
        <v>0.24</v>
      </c>
      <c r="E39" s="85"/>
      <c r="F39" s="85">
        <f>TRUNC(F38,2)</f>
        <v>0.37</v>
      </c>
      <c r="G39" s="85"/>
      <c r="H39" s="145">
        <f>TRUNC(H38,2)</f>
        <v>0.38</v>
      </c>
      <c r="I39" s="147"/>
      <c r="J39" s="147"/>
    </row>
    <row r="40" spans="1:10" x14ac:dyDescent="0.3">
      <c r="A40" s="10">
        <v>7</v>
      </c>
      <c r="B40" s="10" t="s">
        <v>46</v>
      </c>
      <c r="C40" s="10" t="s">
        <v>62</v>
      </c>
      <c r="D40" s="84">
        <v>26.952999999999999</v>
      </c>
      <c r="E40" s="10">
        <v>2</v>
      </c>
      <c r="F40" s="84">
        <v>19.404</v>
      </c>
      <c r="G40" s="10" t="s">
        <v>69</v>
      </c>
      <c r="H40" s="141">
        <v>24.462</v>
      </c>
      <c r="I40" s="112"/>
      <c r="J40" s="113"/>
    </row>
    <row r="41" spans="1:10" x14ac:dyDescent="0.3">
      <c r="A41" s="23">
        <v>7</v>
      </c>
      <c r="B41" s="11" t="s">
        <v>47</v>
      </c>
      <c r="C41" s="11" t="s">
        <v>62</v>
      </c>
      <c r="D41" s="26">
        <v>5.1059999999999999</v>
      </c>
      <c r="E41" s="11">
        <v>2</v>
      </c>
      <c r="F41" s="26">
        <v>5.1349999999999998</v>
      </c>
      <c r="G41" s="11" t="s">
        <v>69</v>
      </c>
      <c r="H41" s="142">
        <v>5.2430000000000003</v>
      </c>
      <c r="I41" s="114"/>
      <c r="J41" s="115"/>
    </row>
    <row r="42" spans="1:10" x14ac:dyDescent="0.3">
      <c r="A42" s="24">
        <v>7</v>
      </c>
      <c r="B42" s="12" t="s">
        <v>48</v>
      </c>
      <c r="C42" s="12" t="s">
        <v>62</v>
      </c>
      <c r="D42" s="83">
        <v>26.981999999999999</v>
      </c>
      <c r="E42" s="12">
        <v>2</v>
      </c>
      <c r="F42" s="83">
        <v>19.433</v>
      </c>
      <c r="G42" s="12" t="s">
        <v>69</v>
      </c>
      <c r="H42" s="143">
        <v>24.489000000000001</v>
      </c>
      <c r="I42" s="116"/>
      <c r="J42" s="117"/>
    </row>
    <row r="43" spans="1:10" x14ac:dyDescent="0.3">
      <c r="A43" s="23">
        <v>7</v>
      </c>
      <c r="B43" s="104" t="s">
        <v>81</v>
      </c>
      <c r="C43" s="105"/>
      <c r="D43" s="26">
        <f>SUM(D42-D40)</f>
        <v>2.8999999999999915E-2</v>
      </c>
      <c r="E43" s="26"/>
      <c r="F43" s="26">
        <f>SUM(F42-F40)</f>
        <v>2.8999999999999915E-2</v>
      </c>
      <c r="G43" s="26"/>
      <c r="H43" s="142">
        <f>SUM(H42-H40)</f>
        <v>2.7000000000001023E-2</v>
      </c>
      <c r="I43" s="147"/>
      <c r="J43" s="147"/>
    </row>
    <row r="44" spans="1:10" x14ac:dyDescent="0.3">
      <c r="A44" s="23">
        <v>7</v>
      </c>
      <c r="B44" s="106" t="s">
        <v>82</v>
      </c>
      <c r="C44" s="107"/>
      <c r="D44" s="29">
        <f>((D42-D40)/D41)*100</f>
        <v>0.56795926361143589</v>
      </c>
      <c r="E44" s="11"/>
      <c r="F44" s="29">
        <f>((F42-F40)/F41)*100</f>
        <v>0.56475170399220864</v>
      </c>
      <c r="G44" s="11"/>
      <c r="H44" s="144">
        <f>((H42-H40)/H41)*100</f>
        <v>0.51497234407783754</v>
      </c>
      <c r="I44" s="147"/>
      <c r="J44" s="147"/>
    </row>
    <row r="45" spans="1:10" x14ac:dyDescent="0.3">
      <c r="A45" s="23"/>
      <c r="B45" s="20"/>
      <c r="C45" s="11" t="s">
        <v>169</v>
      </c>
      <c r="D45" s="85">
        <f>TRUNC(D44,2)</f>
        <v>0.56000000000000005</v>
      </c>
      <c r="E45" s="85"/>
      <c r="F45" s="85">
        <f>TRUNC(F44,2)</f>
        <v>0.56000000000000005</v>
      </c>
      <c r="G45" s="85"/>
      <c r="H45" s="145">
        <f>TRUNC(H44,2)</f>
        <v>0.51</v>
      </c>
      <c r="I45" s="147"/>
      <c r="J45" s="147"/>
    </row>
    <row r="46" spans="1:10" x14ac:dyDescent="0.3">
      <c r="A46" s="10">
        <v>8</v>
      </c>
      <c r="B46" s="10" t="s">
        <v>46</v>
      </c>
      <c r="C46" s="10">
        <v>18</v>
      </c>
      <c r="D46" s="84">
        <v>19.64</v>
      </c>
      <c r="E46" s="10" t="s">
        <v>64</v>
      </c>
      <c r="F46" s="84">
        <v>26.600999999999999</v>
      </c>
      <c r="G46" s="10">
        <v>4</v>
      </c>
      <c r="H46" s="141">
        <v>26.288</v>
      </c>
      <c r="I46" s="120"/>
      <c r="J46" s="121"/>
    </row>
    <row r="47" spans="1:10" x14ac:dyDescent="0.3">
      <c r="A47" s="23">
        <v>8</v>
      </c>
      <c r="B47" s="11" t="s">
        <v>47</v>
      </c>
      <c r="C47" s="11">
        <v>18</v>
      </c>
      <c r="D47" s="26">
        <v>5.3949999999999996</v>
      </c>
      <c r="E47" s="11" t="s">
        <v>64</v>
      </c>
      <c r="F47" s="26">
        <v>5.4960000000000004</v>
      </c>
      <c r="G47" s="11">
        <v>4</v>
      </c>
      <c r="H47" s="142">
        <v>5.1790000000000003</v>
      </c>
      <c r="I47" s="122"/>
      <c r="J47" s="123"/>
    </row>
    <row r="48" spans="1:10" x14ac:dyDescent="0.3">
      <c r="A48" s="24">
        <v>8</v>
      </c>
      <c r="B48" s="12" t="s">
        <v>48</v>
      </c>
      <c r="C48" s="12">
        <v>18</v>
      </c>
      <c r="D48" s="83">
        <v>19.645</v>
      </c>
      <c r="E48" s="12" t="s">
        <v>64</v>
      </c>
      <c r="F48" s="83">
        <v>26.606999999999999</v>
      </c>
      <c r="G48" s="12">
        <v>4</v>
      </c>
      <c r="H48" s="143">
        <v>26.294</v>
      </c>
      <c r="I48" s="124"/>
      <c r="J48" s="125"/>
    </row>
    <row r="49" spans="1:10" x14ac:dyDescent="0.3">
      <c r="A49" s="23">
        <v>8</v>
      </c>
      <c r="B49" s="104" t="s">
        <v>81</v>
      </c>
      <c r="C49" s="105"/>
      <c r="D49" s="26">
        <f>SUM(D48-D46)</f>
        <v>4.9999999999990052E-3</v>
      </c>
      <c r="E49" s="26"/>
      <c r="F49" s="26">
        <f>SUM(F48-F46)</f>
        <v>6.0000000000002274E-3</v>
      </c>
      <c r="G49" s="26"/>
      <c r="H49" s="142">
        <f>SUM(H48-H46)</f>
        <v>6.0000000000002274E-3</v>
      </c>
      <c r="I49" s="149"/>
      <c r="J49" s="149"/>
    </row>
    <row r="50" spans="1:10" x14ac:dyDescent="0.3">
      <c r="A50" s="23">
        <v>8</v>
      </c>
      <c r="B50" s="106" t="s">
        <v>82</v>
      </c>
      <c r="C50" s="107"/>
      <c r="D50" s="29">
        <f>((D48-D46)/D47)*100</f>
        <v>9.2678405931399546E-2</v>
      </c>
      <c r="E50" s="11"/>
      <c r="F50" s="29">
        <f>((F48-F46)/F47)*100</f>
        <v>0.10917030567686004</v>
      </c>
      <c r="G50" s="11"/>
      <c r="H50" s="144">
        <f>((H48-H46)/H47)*100</f>
        <v>0.1158524811739762</v>
      </c>
      <c r="I50" s="149"/>
      <c r="J50" s="149"/>
    </row>
    <row r="51" spans="1:10" x14ac:dyDescent="0.3">
      <c r="A51" s="23"/>
      <c r="B51" s="20"/>
      <c r="C51" s="11" t="s">
        <v>169</v>
      </c>
      <c r="D51" s="85">
        <f>TRUNC(D50,2)</f>
        <v>0.09</v>
      </c>
      <c r="E51" s="85"/>
      <c r="F51" s="85">
        <f>TRUNC(F50,2)</f>
        <v>0.1</v>
      </c>
      <c r="G51" s="85"/>
      <c r="H51" s="145">
        <f>TRUNC(H50,2)</f>
        <v>0.11</v>
      </c>
      <c r="I51" s="149"/>
      <c r="J51" s="149"/>
    </row>
    <row r="52" spans="1:10" x14ac:dyDescent="0.3">
      <c r="A52" s="10">
        <v>9</v>
      </c>
      <c r="B52" s="10" t="s">
        <v>46</v>
      </c>
      <c r="C52" s="10" t="s">
        <v>73</v>
      </c>
      <c r="D52" s="84">
        <v>25.524000000000001</v>
      </c>
      <c r="E52" s="10" t="s">
        <v>60</v>
      </c>
      <c r="F52" s="84">
        <v>26.47</v>
      </c>
      <c r="G52" s="10" t="s">
        <v>70</v>
      </c>
      <c r="H52" s="141">
        <v>26.157</v>
      </c>
      <c r="I52" s="112"/>
      <c r="J52" s="113"/>
    </row>
    <row r="53" spans="1:10" x14ac:dyDescent="0.3">
      <c r="A53" s="23">
        <v>9</v>
      </c>
      <c r="B53" s="11" t="s">
        <v>47</v>
      </c>
      <c r="C53" s="11" t="s">
        <v>73</v>
      </c>
      <c r="D53" s="26">
        <v>5.2080000000000002</v>
      </c>
      <c r="E53" s="11" t="s">
        <v>60</v>
      </c>
      <c r="F53" s="26">
        <v>5.5650000000000004</v>
      </c>
      <c r="G53" s="11" t="s">
        <v>70</v>
      </c>
      <c r="H53" s="142">
        <v>5.173</v>
      </c>
      <c r="I53" s="114"/>
      <c r="J53" s="115"/>
    </row>
    <row r="54" spans="1:10" x14ac:dyDescent="0.3">
      <c r="A54" s="24">
        <v>9</v>
      </c>
      <c r="B54" s="12" t="s">
        <v>48</v>
      </c>
      <c r="C54" s="12" t="s">
        <v>73</v>
      </c>
      <c r="D54" s="83">
        <v>25.533999999999999</v>
      </c>
      <c r="E54" s="12" t="s">
        <v>60</v>
      </c>
      <c r="F54" s="83">
        <v>26.481000000000002</v>
      </c>
      <c r="G54" s="12" t="s">
        <v>70</v>
      </c>
      <c r="H54" s="143">
        <v>26.167000000000002</v>
      </c>
      <c r="I54" s="116"/>
      <c r="J54" s="117"/>
    </row>
    <row r="55" spans="1:10" x14ac:dyDescent="0.3">
      <c r="A55" s="23">
        <v>9</v>
      </c>
      <c r="B55" s="104" t="s">
        <v>81</v>
      </c>
      <c r="C55" s="105"/>
      <c r="D55" s="26">
        <f>SUM(D54-D52)</f>
        <v>9.9999999999980105E-3</v>
      </c>
      <c r="E55" s="26"/>
      <c r="F55" s="26">
        <f>SUM(F54-F52)</f>
        <v>1.1000000000002785E-2</v>
      </c>
      <c r="G55" s="26"/>
      <c r="H55" s="142">
        <f>SUM(H54-H52)</f>
        <v>1.0000000000001563E-2</v>
      </c>
      <c r="I55" s="147"/>
      <c r="J55" s="147"/>
    </row>
    <row r="56" spans="1:10" x14ac:dyDescent="0.3">
      <c r="A56" s="23">
        <v>9</v>
      </c>
      <c r="B56" s="106" t="s">
        <v>82</v>
      </c>
      <c r="C56" s="107"/>
      <c r="D56" s="29">
        <f>((D54-D52)/D53)*100</f>
        <v>0.19201228878644414</v>
      </c>
      <c r="E56" s="11"/>
      <c r="F56" s="29">
        <f>((F54-F52)/F53)*100</f>
        <v>0.19766397124892696</v>
      </c>
      <c r="G56" s="11"/>
      <c r="H56" s="144">
        <f>((H54-H52)/H53)*100</f>
        <v>0.1933114247052303</v>
      </c>
      <c r="I56" s="147"/>
      <c r="J56" s="147"/>
    </row>
    <row r="57" spans="1:10" x14ac:dyDescent="0.3">
      <c r="A57" s="23"/>
      <c r="B57" s="20"/>
      <c r="C57" s="11" t="s">
        <v>169</v>
      </c>
      <c r="D57" s="85">
        <f>TRUNC(D56,2)</f>
        <v>0.19</v>
      </c>
      <c r="E57" s="85"/>
      <c r="F57" s="85">
        <f>TRUNC(F56,2)</f>
        <v>0.19</v>
      </c>
      <c r="G57" s="85"/>
      <c r="H57" s="145">
        <f>TRUNC(H56,2)</f>
        <v>0.19</v>
      </c>
      <c r="I57" s="147"/>
      <c r="J57" s="147"/>
    </row>
    <row r="58" spans="1:10" x14ac:dyDescent="0.3">
      <c r="A58" s="10">
        <v>10</v>
      </c>
      <c r="B58" s="10" t="s">
        <v>46</v>
      </c>
      <c r="C58" s="10" t="s">
        <v>63</v>
      </c>
      <c r="D58" s="84">
        <v>23.265999999999998</v>
      </c>
      <c r="E58" s="10" t="s">
        <v>54</v>
      </c>
      <c r="F58" s="84">
        <v>23.876999999999999</v>
      </c>
      <c r="G58" s="10" t="s">
        <v>71</v>
      </c>
      <c r="H58" s="141">
        <v>26.452999999999999</v>
      </c>
      <c r="I58" s="112"/>
      <c r="J58" s="113"/>
    </row>
    <row r="59" spans="1:10" x14ac:dyDescent="0.3">
      <c r="A59" s="23">
        <v>10</v>
      </c>
      <c r="B59" s="11" t="s">
        <v>47</v>
      </c>
      <c r="C59" s="11" t="s">
        <v>63</v>
      </c>
      <c r="D59" s="26">
        <v>5.1390000000000002</v>
      </c>
      <c r="E59" s="11" t="s">
        <v>54</v>
      </c>
      <c r="F59" s="26">
        <v>5.03</v>
      </c>
      <c r="G59" s="11" t="s">
        <v>71</v>
      </c>
      <c r="H59" s="142">
        <v>5.024</v>
      </c>
      <c r="I59" s="114"/>
      <c r="J59" s="115"/>
    </row>
    <row r="60" spans="1:10" x14ac:dyDescent="0.3">
      <c r="A60" s="24">
        <v>10</v>
      </c>
      <c r="B60" s="12" t="s">
        <v>48</v>
      </c>
      <c r="C60" s="12" t="s">
        <v>63</v>
      </c>
      <c r="D60" s="83">
        <v>23.283000000000001</v>
      </c>
      <c r="E60" s="12" t="s">
        <v>54</v>
      </c>
      <c r="F60" s="83">
        <v>23.893999999999998</v>
      </c>
      <c r="G60" s="12" t="s">
        <v>71</v>
      </c>
      <c r="H60" s="143">
        <v>26.471</v>
      </c>
      <c r="I60" s="116"/>
      <c r="J60" s="117"/>
    </row>
    <row r="61" spans="1:10" x14ac:dyDescent="0.3">
      <c r="A61" s="23">
        <v>10</v>
      </c>
      <c r="B61" s="104" t="s">
        <v>81</v>
      </c>
      <c r="C61" s="105"/>
      <c r="D61" s="26">
        <f>SUM(D60-D58)</f>
        <v>1.7000000000003013E-2</v>
      </c>
      <c r="E61" s="26"/>
      <c r="F61" s="26">
        <f>SUM(F60-F58)</f>
        <v>1.699999999999946E-2</v>
      </c>
      <c r="G61" s="26"/>
      <c r="H61" s="142">
        <f>SUM(H60-H58)</f>
        <v>1.8000000000000682E-2</v>
      </c>
      <c r="I61" s="147"/>
      <c r="J61" s="147"/>
    </row>
    <row r="62" spans="1:10" x14ac:dyDescent="0.3">
      <c r="A62" s="23">
        <v>10</v>
      </c>
      <c r="B62" s="106" t="s">
        <v>82</v>
      </c>
      <c r="C62" s="107"/>
      <c r="D62" s="29">
        <f>((D60-D58)/D59)*100</f>
        <v>0.33080365829933861</v>
      </c>
      <c r="E62" s="11"/>
      <c r="F62" s="29">
        <f>((F60-F58)/F59)*100</f>
        <v>0.33797216699800114</v>
      </c>
      <c r="G62" s="11"/>
      <c r="H62" s="144">
        <f>((H60-H58)/H59)*100</f>
        <v>0.35828025477708364</v>
      </c>
      <c r="I62" s="147"/>
      <c r="J62" s="147"/>
    </row>
    <row r="63" spans="1:10" x14ac:dyDescent="0.3">
      <c r="A63" s="23"/>
      <c r="B63" s="20"/>
      <c r="C63" s="11" t="s">
        <v>169</v>
      </c>
      <c r="D63" s="85">
        <f>TRUNC(D62,2)</f>
        <v>0.33</v>
      </c>
      <c r="E63" s="85"/>
      <c r="F63" s="85">
        <f>TRUNC(F62,2)</f>
        <v>0.33</v>
      </c>
      <c r="G63" s="85"/>
      <c r="H63" s="145">
        <f>TRUNC(H62,2)</f>
        <v>0.35</v>
      </c>
      <c r="I63" s="147"/>
      <c r="J63" s="147"/>
    </row>
    <row r="64" spans="1:10" x14ac:dyDescent="0.3">
      <c r="A64" s="10">
        <v>11</v>
      </c>
      <c r="B64" s="10" t="s">
        <v>46</v>
      </c>
      <c r="C64" s="10" t="s">
        <v>74</v>
      </c>
      <c r="D64" s="84">
        <v>24.895</v>
      </c>
      <c r="E64" s="10">
        <v>27</v>
      </c>
      <c r="F64" s="84">
        <v>20.222000000000001</v>
      </c>
      <c r="G64" s="10">
        <v>13</v>
      </c>
      <c r="H64" s="141">
        <v>21.103999999999999</v>
      </c>
      <c r="I64" s="112"/>
      <c r="J64" s="113"/>
    </row>
    <row r="65" spans="1:10" x14ac:dyDescent="0.3">
      <c r="A65" s="23">
        <v>11</v>
      </c>
      <c r="B65" s="11" t="s">
        <v>47</v>
      </c>
      <c r="C65" s="11" t="s">
        <v>74</v>
      </c>
      <c r="D65" s="26">
        <v>5.0149999999999997</v>
      </c>
      <c r="E65" s="11">
        <v>27</v>
      </c>
      <c r="F65" s="26">
        <v>5.1769999999999996</v>
      </c>
      <c r="G65" s="11">
        <v>13</v>
      </c>
      <c r="H65" s="142">
        <v>5.024</v>
      </c>
      <c r="I65" s="114"/>
      <c r="J65" s="115"/>
    </row>
    <row r="66" spans="1:10" x14ac:dyDescent="0.3">
      <c r="A66" s="24">
        <v>11</v>
      </c>
      <c r="B66" s="12" t="s">
        <v>48</v>
      </c>
      <c r="C66" s="12" t="s">
        <v>74</v>
      </c>
      <c r="D66" s="83">
        <v>24.914000000000001</v>
      </c>
      <c r="E66" s="12">
        <v>27</v>
      </c>
      <c r="F66" s="83">
        <v>20.245000000000001</v>
      </c>
      <c r="G66" s="12">
        <v>13</v>
      </c>
      <c r="H66" s="143">
        <v>21.138000000000002</v>
      </c>
      <c r="I66" s="116"/>
      <c r="J66" s="117"/>
    </row>
    <row r="67" spans="1:10" x14ac:dyDescent="0.3">
      <c r="A67" s="23">
        <v>11</v>
      </c>
      <c r="B67" s="104" t="s">
        <v>81</v>
      </c>
      <c r="C67" s="105"/>
      <c r="D67" s="26">
        <f>SUM(D66-D64)</f>
        <v>1.9000000000001904E-2</v>
      </c>
      <c r="E67" s="26"/>
      <c r="F67" s="26">
        <f>SUM(F66-F64)</f>
        <v>2.2999999999999687E-2</v>
      </c>
      <c r="G67" s="26"/>
      <c r="H67" s="142">
        <f>SUM(H66-H64)</f>
        <v>3.4000000000002473E-2</v>
      </c>
      <c r="I67" s="147"/>
      <c r="J67" s="147"/>
    </row>
    <row r="68" spans="1:10" x14ac:dyDescent="0.3">
      <c r="A68" s="23">
        <v>11</v>
      </c>
      <c r="B68" s="106" t="s">
        <v>82</v>
      </c>
      <c r="C68" s="107"/>
      <c r="D68" s="29">
        <f>((D66-D64)/D65)*100</f>
        <v>0.37886340977072591</v>
      </c>
      <c r="E68" s="11"/>
      <c r="F68" s="29">
        <f>((F66-F64)/F65)*100</f>
        <v>0.44427274483290879</v>
      </c>
      <c r="G68" s="11"/>
      <c r="H68" s="144">
        <f>((H66-H64)/H65)*100</f>
        <v>0.6767515923567371</v>
      </c>
      <c r="I68" s="147"/>
      <c r="J68" s="147"/>
    </row>
    <row r="69" spans="1:10" x14ac:dyDescent="0.3">
      <c r="A69" s="23"/>
      <c r="B69" s="20"/>
      <c r="C69" s="11" t="s">
        <v>169</v>
      </c>
      <c r="D69" s="85">
        <f>TRUNC(D68,2)</f>
        <v>0.37</v>
      </c>
      <c r="E69" s="85"/>
      <c r="F69" s="85">
        <f>TRUNC(F68,2)</f>
        <v>0.44</v>
      </c>
      <c r="G69" s="85"/>
      <c r="H69" s="145">
        <f>TRUNC(H68,2)</f>
        <v>0.67</v>
      </c>
      <c r="I69" s="147"/>
      <c r="J69" s="147"/>
    </row>
    <row r="70" spans="1:10" x14ac:dyDescent="0.3">
      <c r="A70" s="10">
        <v>12</v>
      </c>
      <c r="B70" s="10" t="s">
        <v>46</v>
      </c>
      <c r="C70" s="10" t="s">
        <v>55</v>
      </c>
      <c r="D70" s="84">
        <v>26.245999999999999</v>
      </c>
      <c r="E70" s="10">
        <v>1</v>
      </c>
      <c r="F70" s="84">
        <v>23.143000000000001</v>
      </c>
      <c r="G70" s="10" t="s">
        <v>76</v>
      </c>
      <c r="H70" s="141">
        <v>22.067</v>
      </c>
      <c r="I70" s="120"/>
      <c r="J70" s="121"/>
    </row>
    <row r="71" spans="1:10" x14ac:dyDescent="0.3">
      <c r="A71" s="23">
        <v>12</v>
      </c>
      <c r="B71" s="11" t="s">
        <v>47</v>
      </c>
      <c r="C71" s="11" t="s">
        <v>55</v>
      </c>
      <c r="D71" s="26">
        <v>5.0629999999999997</v>
      </c>
      <c r="E71" s="11">
        <v>1</v>
      </c>
      <c r="F71" s="26">
        <v>5.1150000000000002</v>
      </c>
      <c r="G71" s="11" t="s">
        <v>76</v>
      </c>
      <c r="H71" s="142">
        <v>5.0339999999999998</v>
      </c>
      <c r="I71" s="122"/>
      <c r="J71" s="123"/>
    </row>
    <row r="72" spans="1:10" x14ac:dyDescent="0.3">
      <c r="A72" s="24">
        <v>12</v>
      </c>
      <c r="B72" s="12" t="s">
        <v>48</v>
      </c>
      <c r="C72" s="12" t="s">
        <v>55</v>
      </c>
      <c r="D72" s="83">
        <v>26.247</v>
      </c>
      <c r="E72" s="12">
        <v>1</v>
      </c>
      <c r="F72" s="83">
        <v>23.143999999999998</v>
      </c>
      <c r="G72" s="12" t="s">
        <v>76</v>
      </c>
      <c r="H72" s="143">
        <v>22.068000000000001</v>
      </c>
      <c r="I72" s="124"/>
      <c r="J72" s="125"/>
    </row>
    <row r="73" spans="1:10" x14ac:dyDescent="0.3">
      <c r="A73" s="23">
        <v>12</v>
      </c>
      <c r="B73" s="104" t="s">
        <v>81</v>
      </c>
      <c r="C73" s="105"/>
      <c r="D73" s="26">
        <f>SUM(D72-D70)</f>
        <v>1.0000000000012221E-3</v>
      </c>
      <c r="E73" s="26"/>
      <c r="F73" s="26">
        <f>SUM(F72-F70)</f>
        <v>9.9999999999766942E-4</v>
      </c>
      <c r="G73" s="26"/>
      <c r="H73" s="142">
        <f>SUM(H72-H70)</f>
        <v>1.0000000000012221E-3</v>
      </c>
      <c r="I73" s="149"/>
      <c r="J73" s="149"/>
    </row>
    <row r="74" spans="1:10" x14ac:dyDescent="0.3">
      <c r="A74" s="23">
        <v>12</v>
      </c>
      <c r="B74" s="106" t="s">
        <v>82</v>
      </c>
      <c r="C74" s="107"/>
      <c r="D74" s="29">
        <f>((D72-D70)/D71)*100</f>
        <v>1.9751135690326334E-2</v>
      </c>
      <c r="E74" s="11"/>
      <c r="F74" s="29">
        <f>((F72-F70)/F71)*100</f>
        <v>1.9550342130941728E-2</v>
      </c>
      <c r="G74" s="11"/>
      <c r="H74" s="144">
        <f>((H72-H70)/H71)*100</f>
        <v>1.9864918553858208E-2</v>
      </c>
      <c r="I74" s="149"/>
      <c r="J74" s="149"/>
    </row>
    <row r="75" spans="1:10" x14ac:dyDescent="0.3">
      <c r="A75" s="23"/>
      <c r="B75" s="20"/>
      <c r="C75" s="11" t="s">
        <v>169</v>
      </c>
      <c r="D75" s="85">
        <f>TRUNC(D74,2)</f>
        <v>0.01</v>
      </c>
      <c r="E75" s="85"/>
      <c r="F75" s="85">
        <f>TRUNC(F74,2)</f>
        <v>0.01</v>
      </c>
      <c r="G75" s="85"/>
      <c r="H75" s="145">
        <f>TRUNC(H74,2)</f>
        <v>0.01</v>
      </c>
      <c r="I75" s="149"/>
      <c r="J75" s="149"/>
    </row>
    <row r="76" spans="1:10" x14ac:dyDescent="0.3">
      <c r="A76" s="10">
        <v>13</v>
      </c>
      <c r="B76" s="10" t="s">
        <v>46</v>
      </c>
      <c r="C76" s="10" t="s">
        <v>75</v>
      </c>
      <c r="D76" s="84">
        <v>23.297999999999998</v>
      </c>
      <c r="E76" s="10">
        <v>5</v>
      </c>
      <c r="F76" s="84">
        <v>25.425000000000001</v>
      </c>
      <c r="G76" s="10" t="s">
        <v>77</v>
      </c>
      <c r="H76" s="141">
        <v>18.352</v>
      </c>
      <c r="I76" s="120"/>
      <c r="J76" s="121"/>
    </row>
    <row r="77" spans="1:10" x14ac:dyDescent="0.3">
      <c r="A77" s="23">
        <v>13</v>
      </c>
      <c r="B77" s="11" t="s">
        <v>47</v>
      </c>
      <c r="C77" s="11" t="s">
        <v>75</v>
      </c>
      <c r="D77" s="26">
        <v>5.2050000000000001</v>
      </c>
      <c r="E77" s="11">
        <v>5</v>
      </c>
      <c r="F77" s="26">
        <v>5.109</v>
      </c>
      <c r="G77" s="11" t="s">
        <v>77</v>
      </c>
      <c r="H77" s="142">
        <v>5.0949999999999998</v>
      </c>
      <c r="I77" s="122"/>
      <c r="J77" s="123"/>
    </row>
    <row r="78" spans="1:10" x14ac:dyDescent="0.3">
      <c r="A78" s="24">
        <v>13</v>
      </c>
      <c r="B78" s="12" t="s">
        <v>48</v>
      </c>
      <c r="C78" s="12" t="s">
        <v>75</v>
      </c>
      <c r="D78" s="83">
        <v>23.302</v>
      </c>
      <c r="E78" s="12">
        <v>5</v>
      </c>
      <c r="F78" s="83">
        <v>25.43</v>
      </c>
      <c r="G78" s="12" t="s">
        <v>77</v>
      </c>
      <c r="H78" s="143">
        <v>18.353000000000002</v>
      </c>
      <c r="I78" s="124"/>
      <c r="J78" s="125"/>
    </row>
    <row r="79" spans="1:10" x14ac:dyDescent="0.3">
      <c r="A79" s="13">
        <v>13</v>
      </c>
      <c r="B79" s="104" t="s">
        <v>81</v>
      </c>
      <c r="C79" s="105"/>
      <c r="D79" s="26">
        <f>SUM(D78-D76)</f>
        <v>4.0000000000013358E-3</v>
      </c>
      <c r="E79" s="27"/>
      <c r="F79" s="26">
        <f>SUM(F78-F76)</f>
        <v>4.9999999999990052E-3</v>
      </c>
      <c r="G79" s="27"/>
      <c r="H79" s="142">
        <f>SUM(H78-H76)</f>
        <v>1.0000000000012221E-3</v>
      </c>
      <c r="I79" s="149"/>
      <c r="J79" s="149"/>
    </row>
    <row r="80" spans="1:10" x14ac:dyDescent="0.3">
      <c r="A80" s="13">
        <v>13</v>
      </c>
      <c r="B80" s="106" t="s">
        <v>82</v>
      </c>
      <c r="C80" s="107"/>
      <c r="D80" s="29">
        <f>((D78-D76)/D77)*100</f>
        <v>7.6849183477451219E-2</v>
      </c>
      <c r="E80" s="13"/>
      <c r="F80" s="29">
        <f>((F78-F76)/F77)*100</f>
        <v>9.7866510080231062E-2</v>
      </c>
      <c r="G80" s="13"/>
      <c r="H80" s="144">
        <f>((H78-H76)/H77)*100</f>
        <v>1.9627085377845382E-2</v>
      </c>
      <c r="I80" s="149"/>
      <c r="J80" s="149"/>
    </row>
    <row r="81" spans="1:10" x14ac:dyDescent="0.3">
      <c r="A81" s="13"/>
      <c r="B81" s="13"/>
      <c r="C81" s="11" t="s">
        <v>169</v>
      </c>
      <c r="D81" s="85">
        <f>TRUNC(D80,2)</f>
        <v>7.0000000000000007E-2</v>
      </c>
      <c r="E81" s="86"/>
      <c r="F81" s="85">
        <f>TRUNC(F80,2)</f>
        <v>0.09</v>
      </c>
      <c r="G81" s="86"/>
      <c r="H81" s="145">
        <f>TRUNC(H80,2)</f>
        <v>0.01</v>
      </c>
      <c r="I81" s="149"/>
      <c r="J81" s="149"/>
    </row>
    <row r="82" spans="1:10" ht="15" thickBot="1" x14ac:dyDescent="0.35"/>
    <row r="83" spans="1:10" x14ac:dyDescent="0.3">
      <c r="A83" s="108" t="s">
        <v>49</v>
      </c>
      <c r="B83" s="109"/>
      <c r="C83" s="109"/>
      <c r="D83" s="14"/>
      <c r="F83" t="s">
        <v>78</v>
      </c>
    </row>
    <row r="84" spans="1:10" x14ac:dyDescent="0.3">
      <c r="A84" s="15" t="s">
        <v>72</v>
      </c>
      <c r="B84" s="21"/>
      <c r="C84" s="21"/>
      <c r="D84" s="16"/>
    </row>
    <row r="85" spans="1:10" ht="15" thickBot="1" x14ac:dyDescent="0.35">
      <c r="A85" s="17" t="s">
        <v>50</v>
      </c>
      <c r="B85" s="18"/>
      <c r="C85" s="18"/>
      <c r="D85" s="19"/>
    </row>
  </sheetData>
  <mergeCells count="48">
    <mergeCell ref="I70:J72"/>
    <mergeCell ref="I76:J78"/>
    <mergeCell ref="C3:D3"/>
    <mergeCell ref="E3:F3"/>
    <mergeCell ref="G3:H3"/>
    <mergeCell ref="I40:J42"/>
    <mergeCell ref="I46:J48"/>
    <mergeCell ref="I52:J54"/>
    <mergeCell ref="I58:J60"/>
    <mergeCell ref="I64:J66"/>
    <mergeCell ref="I10:J12"/>
    <mergeCell ref="I16:J18"/>
    <mergeCell ref="I22:J24"/>
    <mergeCell ref="I28:J30"/>
    <mergeCell ref="I34:J36"/>
    <mergeCell ref="B38:C38"/>
    <mergeCell ref="A83:C83"/>
    <mergeCell ref="A1:H1"/>
    <mergeCell ref="B2:B3"/>
    <mergeCell ref="A2:A3"/>
    <mergeCell ref="I2:J3"/>
    <mergeCell ref="I4:J6"/>
    <mergeCell ref="C2:H2"/>
    <mergeCell ref="B19:C19"/>
    <mergeCell ref="B20:C20"/>
    <mergeCell ref="B13:C13"/>
    <mergeCell ref="B14:C14"/>
    <mergeCell ref="B25:C25"/>
    <mergeCell ref="B26:C26"/>
    <mergeCell ref="B31:C31"/>
    <mergeCell ref="B32:C32"/>
    <mergeCell ref="B37:C37"/>
    <mergeCell ref="B73:C73"/>
    <mergeCell ref="B74:C74"/>
    <mergeCell ref="B79:C79"/>
    <mergeCell ref="B80:C80"/>
    <mergeCell ref="B7:C7"/>
    <mergeCell ref="B8:C8"/>
    <mergeCell ref="B56:C56"/>
    <mergeCell ref="B61:C61"/>
    <mergeCell ref="B62:C62"/>
    <mergeCell ref="B67:C67"/>
    <mergeCell ref="B68:C68"/>
    <mergeCell ref="B43:C43"/>
    <mergeCell ref="B44:C44"/>
    <mergeCell ref="B49:C49"/>
    <mergeCell ref="B50:C50"/>
    <mergeCell ref="B55:C55"/>
  </mergeCells>
  <pageMargins left="0.511811024" right="0.511811024" top="0.78740157499999996" bottom="0.78740157499999996" header="0.31496062000000002" footer="0.31496062000000002"/>
  <pageSetup paperSize="9" scale="56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4A7FBE-D17C-4FC4-AEAD-CF5D5AD97152}">
  <dimension ref="A1:I40"/>
  <sheetViews>
    <sheetView workbookViewId="0">
      <selection activeCell="F5" sqref="F5"/>
    </sheetView>
  </sheetViews>
  <sheetFormatPr defaultRowHeight="14.4" x14ac:dyDescent="0.3"/>
  <cols>
    <col min="2" max="2" width="12.109375" style="22" customWidth="1"/>
    <col min="3" max="3" width="15.6640625" style="34" customWidth="1"/>
    <col min="5" max="5" width="14.77734375" style="34" customWidth="1"/>
  </cols>
  <sheetData>
    <row r="1" spans="1:9" x14ac:dyDescent="0.3">
      <c r="B1" s="90" t="s">
        <v>84</v>
      </c>
      <c r="C1" s="34" t="s">
        <v>85</v>
      </c>
      <c r="E1" s="34" t="s">
        <v>172</v>
      </c>
    </row>
    <row r="2" spans="1:9" ht="15.6" x14ac:dyDescent="0.3">
      <c r="A2" s="1" t="s">
        <v>5</v>
      </c>
      <c r="B2" s="22">
        <v>2.7</v>
      </c>
      <c r="C2" s="89">
        <v>0.6</v>
      </c>
      <c r="E2" s="154">
        <f>(C2*10)/B2</f>
        <v>2.2222222222222219</v>
      </c>
      <c r="F2" s="33"/>
      <c r="I2" t="s">
        <v>170</v>
      </c>
    </row>
    <row r="3" spans="1:9" ht="15.6" x14ac:dyDescent="0.3">
      <c r="A3" s="2" t="s">
        <v>8</v>
      </c>
      <c r="B3" s="22">
        <v>2.5</v>
      </c>
      <c r="C3" s="22">
        <v>0.6</v>
      </c>
      <c r="E3" s="154">
        <f t="shared" ref="E3:E40" si="0">(C3*10)/B3</f>
        <v>2.4</v>
      </c>
      <c r="F3" s="33"/>
      <c r="I3" t="s">
        <v>171</v>
      </c>
    </row>
    <row r="4" spans="1:9" ht="15.6" x14ac:dyDescent="0.3">
      <c r="A4" s="3" t="s">
        <v>9</v>
      </c>
      <c r="B4" s="155">
        <v>2.4500000000000002</v>
      </c>
      <c r="C4" s="90">
        <v>0.6</v>
      </c>
      <c r="E4" s="154">
        <f t="shared" si="0"/>
        <v>2.4489795918367343</v>
      </c>
      <c r="F4" s="33"/>
    </row>
    <row r="5" spans="1:9" ht="15.6" x14ac:dyDescent="0.3">
      <c r="A5" s="1" t="s">
        <v>10</v>
      </c>
      <c r="B5" s="22">
        <v>2.5</v>
      </c>
      <c r="C5" s="22">
        <v>0</v>
      </c>
      <c r="E5" s="154">
        <f t="shared" si="0"/>
        <v>0</v>
      </c>
      <c r="F5" s="33"/>
      <c r="I5" t="s">
        <v>173</v>
      </c>
    </row>
    <row r="6" spans="1:9" ht="15.6" x14ac:dyDescent="0.3">
      <c r="A6" s="2" t="s">
        <v>6</v>
      </c>
      <c r="B6" s="22">
        <v>2.6</v>
      </c>
      <c r="C6" s="22">
        <v>0</v>
      </c>
      <c r="E6" s="154">
        <f t="shared" si="0"/>
        <v>0</v>
      </c>
      <c r="F6" s="33"/>
    </row>
    <row r="7" spans="1:9" ht="15.6" x14ac:dyDescent="0.3">
      <c r="A7" s="3" t="s">
        <v>11</v>
      </c>
      <c r="B7" s="155">
        <v>2.6</v>
      </c>
      <c r="C7" s="90">
        <v>0</v>
      </c>
      <c r="E7" s="154">
        <f t="shared" si="0"/>
        <v>0</v>
      </c>
      <c r="F7" s="33"/>
    </row>
    <row r="8" spans="1:9" ht="15.6" x14ac:dyDescent="0.3">
      <c r="A8" s="1" t="s">
        <v>12</v>
      </c>
      <c r="B8" s="22">
        <v>2.5</v>
      </c>
      <c r="C8" s="22">
        <v>0</v>
      </c>
      <c r="E8" s="154">
        <f t="shared" si="0"/>
        <v>0</v>
      </c>
      <c r="F8" s="33"/>
    </row>
    <row r="9" spans="1:9" ht="15.6" x14ac:dyDescent="0.3">
      <c r="A9" s="2" t="s">
        <v>13</v>
      </c>
      <c r="B9" s="22">
        <v>2.5</v>
      </c>
      <c r="C9" s="22">
        <v>0</v>
      </c>
      <c r="E9" s="154">
        <f t="shared" si="0"/>
        <v>0</v>
      </c>
      <c r="F9" s="33"/>
    </row>
    <row r="10" spans="1:9" ht="15.6" x14ac:dyDescent="0.3">
      <c r="A10" s="3" t="s">
        <v>7</v>
      </c>
      <c r="B10" s="155">
        <v>2.6</v>
      </c>
      <c r="C10" s="90">
        <v>0</v>
      </c>
      <c r="E10" s="154">
        <f t="shared" si="0"/>
        <v>0</v>
      </c>
      <c r="F10" s="33"/>
    </row>
    <row r="11" spans="1:9" ht="15.6" x14ac:dyDescent="0.3">
      <c r="A11" s="1" t="s">
        <v>14</v>
      </c>
      <c r="B11" s="22">
        <v>2.6</v>
      </c>
      <c r="C11" s="22">
        <v>0.4</v>
      </c>
      <c r="E11" s="154">
        <f t="shared" si="0"/>
        <v>1.5384615384615383</v>
      </c>
      <c r="F11" s="33"/>
    </row>
    <row r="12" spans="1:9" ht="15.6" x14ac:dyDescent="0.3">
      <c r="A12" s="2" t="s">
        <v>15</v>
      </c>
      <c r="B12" s="22">
        <v>2.5</v>
      </c>
      <c r="C12" s="22">
        <v>0.4</v>
      </c>
      <c r="E12" s="154">
        <f t="shared" si="0"/>
        <v>1.6</v>
      </c>
      <c r="F12" s="33"/>
    </row>
    <row r="13" spans="1:9" ht="15.6" x14ac:dyDescent="0.3">
      <c r="A13" s="3" t="s">
        <v>16</v>
      </c>
      <c r="B13" s="155">
        <v>2.5</v>
      </c>
      <c r="C13" s="90">
        <v>0.4</v>
      </c>
      <c r="E13" s="154">
        <f t="shared" si="0"/>
        <v>1.6</v>
      </c>
      <c r="F13" s="33"/>
    </row>
    <row r="14" spans="1:9" ht="15.6" x14ac:dyDescent="0.3">
      <c r="A14" s="1" t="s">
        <v>17</v>
      </c>
      <c r="B14" s="22">
        <v>2.5</v>
      </c>
      <c r="C14" s="22">
        <v>0</v>
      </c>
      <c r="E14" s="154">
        <f t="shared" si="0"/>
        <v>0</v>
      </c>
      <c r="F14" s="33"/>
    </row>
    <row r="15" spans="1:9" ht="15.6" x14ac:dyDescent="0.3">
      <c r="A15" s="2" t="s">
        <v>18</v>
      </c>
      <c r="B15" s="22">
        <v>2.5</v>
      </c>
      <c r="C15" s="22">
        <v>0</v>
      </c>
      <c r="E15" s="154">
        <f t="shared" si="0"/>
        <v>0</v>
      </c>
      <c r="F15" s="33"/>
    </row>
    <row r="16" spans="1:9" ht="15.6" x14ac:dyDescent="0.3">
      <c r="A16" s="3" t="s">
        <v>19</v>
      </c>
      <c r="B16" s="155">
        <v>2.8</v>
      </c>
      <c r="C16" s="90">
        <v>0</v>
      </c>
      <c r="E16" s="154">
        <f t="shared" si="0"/>
        <v>0</v>
      </c>
      <c r="F16" s="33"/>
    </row>
    <row r="17" spans="1:6" ht="15.6" x14ac:dyDescent="0.3">
      <c r="A17" s="1" t="s">
        <v>20</v>
      </c>
      <c r="B17" s="22">
        <v>2.5</v>
      </c>
      <c r="C17" s="22">
        <v>0.6</v>
      </c>
      <c r="E17" s="154">
        <f t="shared" si="0"/>
        <v>2.4</v>
      </c>
      <c r="F17" s="33"/>
    </row>
    <row r="18" spans="1:6" ht="15.6" x14ac:dyDescent="0.3">
      <c r="A18" s="2" t="s">
        <v>21</v>
      </c>
      <c r="B18" s="22">
        <v>2.5</v>
      </c>
      <c r="C18" s="22">
        <v>0.5</v>
      </c>
      <c r="E18" s="154">
        <f t="shared" si="0"/>
        <v>2</v>
      </c>
      <c r="F18" s="33"/>
    </row>
    <row r="19" spans="1:6" ht="15.6" x14ac:dyDescent="0.3">
      <c r="A19" s="3" t="s">
        <v>22</v>
      </c>
      <c r="B19" s="155">
        <v>2.5</v>
      </c>
      <c r="C19" s="90">
        <v>0.5</v>
      </c>
      <c r="E19" s="154">
        <f t="shared" si="0"/>
        <v>2</v>
      </c>
      <c r="F19" s="33"/>
    </row>
    <row r="20" spans="1:6" ht="15.6" x14ac:dyDescent="0.3">
      <c r="A20" s="1" t="s">
        <v>23</v>
      </c>
      <c r="B20" s="22">
        <v>2.6</v>
      </c>
      <c r="C20" s="22">
        <v>0.6</v>
      </c>
      <c r="E20" s="154">
        <f t="shared" si="0"/>
        <v>2.3076923076923075</v>
      </c>
      <c r="F20" s="33"/>
    </row>
    <row r="21" spans="1:6" ht="15.6" x14ac:dyDescent="0.3">
      <c r="A21" s="2" t="s">
        <v>24</v>
      </c>
      <c r="B21" s="22">
        <v>2.7</v>
      </c>
      <c r="C21" s="22">
        <v>0.6</v>
      </c>
      <c r="E21" s="154">
        <f t="shared" si="0"/>
        <v>2.2222222222222219</v>
      </c>
      <c r="F21" s="33"/>
    </row>
    <row r="22" spans="1:6" ht="15.6" x14ac:dyDescent="0.3">
      <c r="A22" s="3" t="s">
        <v>25</v>
      </c>
      <c r="B22" s="155">
        <v>2.8</v>
      </c>
      <c r="C22" s="90">
        <v>0.6</v>
      </c>
      <c r="E22" s="154">
        <f t="shared" si="0"/>
        <v>2.1428571428571428</v>
      </c>
      <c r="F22" s="33"/>
    </row>
    <row r="23" spans="1:6" ht="15.6" x14ac:dyDescent="0.3">
      <c r="A23" s="1" t="s">
        <v>26</v>
      </c>
      <c r="B23" s="22">
        <v>2.6</v>
      </c>
      <c r="C23" s="22">
        <v>0</v>
      </c>
      <c r="E23" s="154">
        <f t="shared" si="0"/>
        <v>0</v>
      </c>
      <c r="F23" s="33"/>
    </row>
    <row r="24" spans="1:6" ht="15.6" x14ac:dyDescent="0.3">
      <c r="A24" s="2" t="s">
        <v>27</v>
      </c>
      <c r="B24" s="22">
        <v>2.6</v>
      </c>
      <c r="C24" s="22">
        <v>0</v>
      </c>
      <c r="E24" s="154">
        <f t="shared" si="0"/>
        <v>0</v>
      </c>
      <c r="F24" s="33"/>
    </row>
    <row r="25" spans="1:6" ht="15.6" x14ac:dyDescent="0.3">
      <c r="A25" s="3" t="s">
        <v>28</v>
      </c>
      <c r="B25" s="155">
        <v>2.7</v>
      </c>
      <c r="C25" s="90">
        <v>0</v>
      </c>
      <c r="E25" s="154">
        <f t="shared" si="0"/>
        <v>0</v>
      </c>
      <c r="F25" s="33"/>
    </row>
    <row r="26" spans="1:6" ht="15.6" x14ac:dyDescent="0.3">
      <c r="A26" s="2" t="s">
        <v>29</v>
      </c>
      <c r="B26" s="22">
        <v>2.6</v>
      </c>
      <c r="C26" s="22">
        <v>0.5</v>
      </c>
      <c r="E26" s="154">
        <f t="shared" si="0"/>
        <v>1.9230769230769229</v>
      </c>
      <c r="F26" s="33"/>
    </row>
    <row r="27" spans="1:6" ht="15.6" x14ac:dyDescent="0.3">
      <c r="A27" s="2" t="s">
        <v>30</v>
      </c>
      <c r="B27" s="22">
        <v>2.6</v>
      </c>
      <c r="C27" s="22">
        <v>0.5</v>
      </c>
      <c r="E27" s="154">
        <f t="shared" si="0"/>
        <v>1.9230769230769229</v>
      </c>
      <c r="F27" s="33"/>
    </row>
    <row r="28" spans="1:6" ht="15.6" x14ac:dyDescent="0.3">
      <c r="A28" s="3" t="s">
        <v>31</v>
      </c>
      <c r="B28" s="155">
        <v>2.5499999999999998</v>
      </c>
      <c r="C28" s="90">
        <v>0.6</v>
      </c>
      <c r="E28" s="154">
        <f t="shared" si="0"/>
        <v>2.3529411764705883</v>
      </c>
      <c r="F28" s="33"/>
    </row>
    <row r="29" spans="1:6" ht="15.6" x14ac:dyDescent="0.3">
      <c r="A29" s="1" t="s">
        <v>32</v>
      </c>
      <c r="B29" s="22">
        <v>2.5</v>
      </c>
      <c r="C29" s="22">
        <v>0.7</v>
      </c>
      <c r="E29" s="154">
        <f t="shared" si="0"/>
        <v>2.8</v>
      </c>
      <c r="F29" s="33"/>
    </row>
    <row r="30" spans="1:6" ht="15.6" x14ac:dyDescent="0.3">
      <c r="A30" s="2" t="s">
        <v>33</v>
      </c>
      <c r="B30" s="22">
        <v>2.5</v>
      </c>
      <c r="C30" s="22">
        <v>0.7</v>
      </c>
      <c r="E30" s="154">
        <f t="shared" si="0"/>
        <v>2.8</v>
      </c>
      <c r="F30" s="33"/>
    </row>
    <row r="31" spans="1:6" ht="15.6" x14ac:dyDescent="0.3">
      <c r="A31" s="3" t="s">
        <v>34</v>
      </c>
      <c r="B31" s="155">
        <v>2.6</v>
      </c>
      <c r="C31" s="90">
        <v>0.7</v>
      </c>
      <c r="E31" s="154">
        <f t="shared" si="0"/>
        <v>2.6923076923076921</v>
      </c>
      <c r="F31" s="33"/>
    </row>
    <row r="32" spans="1:6" ht="15.6" x14ac:dyDescent="0.3">
      <c r="A32" s="1" t="s">
        <v>35</v>
      </c>
      <c r="B32" s="22">
        <v>2.5</v>
      </c>
      <c r="C32" s="22">
        <v>0.6</v>
      </c>
      <c r="E32" s="154">
        <f t="shared" si="0"/>
        <v>2.4</v>
      </c>
      <c r="F32" s="33"/>
    </row>
    <row r="33" spans="1:6" ht="15.6" x14ac:dyDescent="0.3">
      <c r="A33" s="2" t="s">
        <v>36</v>
      </c>
      <c r="B33" s="22">
        <v>2.7</v>
      </c>
      <c r="C33" s="22">
        <v>0.75</v>
      </c>
      <c r="E33" s="154">
        <f t="shared" si="0"/>
        <v>2.7777777777777777</v>
      </c>
      <c r="F33" s="33"/>
    </row>
    <row r="34" spans="1:6" ht="15.6" x14ac:dyDescent="0.3">
      <c r="A34" s="3" t="s">
        <v>37</v>
      </c>
      <c r="B34" s="155">
        <v>2.5</v>
      </c>
      <c r="C34" s="90">
        <v>0.7</v>
      </c>
      <c r="E34" s="154">
        <f t="shared" si="0"/>
        <v>2.8</v>
      </c>
      <c r="F34" s="33"/>
    </row>
    <row r="35" spans="1:6" ht="15.6" x14ac:dyDescent="0.3">
      <c r="A35" s="1" t="s">
        <v>38</v>
      </c>
      <c r="B35" s="22">
        <v>2.6</v>
      </c>
      <c r="C35" s="22">
        <v>0</v>
      </c>
      <c r="E35" s="154">
        <f t="shared" si="0"/>
        <v>0</v>
      </c>
      <c r="F35" s="33"/>
    </row>
    <row r="36" spans="1:6" ht="15.6" x14ac:dyDescent="0.3">
      <c r="A36" s="2" t="s">
        <v>39</v>
      </c>
      <c r="B36" s="22">
        <v>2.65</v>
      </c>
      <c r="C36" s="22">
        <v>0</v>
      </c>
      <c r="E36" s="154">
        <f t="shared" si="0"/>
        <v>0</v>
      </c>
      <c r="F36" s="33"/>
    </row>
    <row r="37" spans="1:6" ht="15.6" x14ac:dyDescent="0.3">
      <c r="A37" s="3" t="s">
        <v>40</v>
      </c>
      <c r="B37" s="155">
        <v>2.6</v>
      </c>
      <c r="C37" s="90">
        <v>0</v>
      </c>
      <c r="E37" s="154">
        <f t="shared" si="0"/>
        <v>0</v>
      </c>
      <c r="F37" s="33"/>
    </row>
    <row r="38" spans="1:6" ht="15.6" x14ac:dyDescent="0.3">
      <c r="A38" s="2" t="s">
        <v>41</v>
      </c>
      <c r="B38" s="22">
        <v>2.75</v>
      </c>
      <c r="C38" s="22">
        <v>0.4</v>
      </c>
      <c r="E38" s="154">
        <f t="shared" si="0"/>
        <v>1.4545454545454546</v>
      </c>
      <c r="F38" s="33"/>
    </row>
    <row r="39" spans="1:6" ht="15.6" x14ac:dyDescent="0.3">
      <c r="A39" s="2" t="s">
        <v>42</v>
      </c>
      <c r="B39" s="22">
        <v>2.5</v>
      </c>
      <c r="C39" s="22">
        <v>0.3</v>
      </c>
      <c r="E39" s="154">
        <f t="shared" si="0"/>
        <v>1.2</v>
      </c>
      <c r="F39" s="33"/>
    </row>
    <row r="40" spans="1:6" ht="15.6" x14ac:dyDescent="0.3">
      <c r="A40" s="3" t="s">
        <v>43</v>
      </c>
      <c r="B40" s="155">
        <v>2.6</v>
      </c>
      <c r="C40" s="90">
        <v>0.3</v>
      </c>
      <c r="E40" s="154">
        <f t="shared" si="0"/>
        <v>1.1538461538461537</v>
      </c>
      <c r="F40" s="33"/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Quantitativas</vt:lpstr>
      <vt:lpstr>Versão TCC</vt:lpstr>
      <vt:lpstr>Todas</vt:lpstr>
      <vt:lpstr>Acidez</vt:lpstr>
      <vt:lpstr>Cinzas</vt:lpstr>
      <vt:lpstr>Lund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Camilla Deschamps Moreira</dc:creator>
  <cp:lastModifiedBy>Camilla Deschamps Moreira</cp:lastModifiedBy>
  <cp:lastPrinted>2025-05-07T13:17:59Z</cp:lastPrinted>
  <dcterms:created xsi:type="dcterms:W3CDTF">2025-04-23T15:57:31Z</dcterms:created>
  <dcterms:modified xsi:type="dcterms:W3CDTF">2025-11-12T17:49:34Z</dcterms:modified>
</cp:coreProperties>
</file>